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Rodrigo Del Castillo\Downloads\"/>
    </mc:Choice>
  </mc:AlternateContent>
  <xr:revisionPtr revIDLastSave="0" documentId="13_ncr:20001_{B1104986-A04E-40C1-9331-02714FADBF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icio" sheetId="1" r:id="rId1"/>
    <sheet name="Empresa" sheetId="2" r:id="rId2"/>
    <sheet name="Sucursales y Unidades" sheetId="3" r:id="rId3"/>
    <sheet name="Escenarios" sheetId="4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I21" i="3"/>
  <c r="H21" i="3"/>
  <c r="M21" i="3" s="1"/>
  <c r="N21" i="3" s="1"/>
  <c r="G21" i="3"/>
  <c r="I20" i="3"/>
  <c r="H20" i="3"/>
  <c r="M20" i="3" s="1"/>
  <c r="N20" i="3" s="1"/>
  <c r="G20" i="3"/>
  <c r="I19" i="3"/>
  <c r="H19" i="3"/>
  <c r="M19" i="3" s="1"/>
  <c r="N19" i="3" s="1"/>
  <c r="G19" i="3"/>
  <c r="O19" i="3" s="1"/>
  <c r="I18" i="3"/>
  <c r="H18" i="3"/>
  <c r="M18" i="3" s="1"/>
  <c r="N18" i="3" s="1"/>
  <c r="G18" i="3"/>
  <c r="M17" i="3"/>
  <c r="N17" i="3" s="1"/>
  <c r="I17" i="3"/>
  <c r="H17" i="3"/>
  <c r="G17" i="3"/>
  <c r="P16" i="3"/>
  <c r="M16" i="3"/>
  <c r="N16" i="3" s="1"/>
  <c r="I16" i="3"/>
  <c r="H16" i="3"/>
  <c r="G16" i="3"/>
  <c r="O16" i="3" s="1"/>
  <c r="P15" i="3"/>
  <c r="I15" i="3"/>
  <c r="H15" i="3"/>
  <c r="M15" i="3" s="1"/>
  <c r="N15" i="3" s="1"/>
  <c r="G15" i="3"/>
  <c r="O15" i="3" s="1"/>
  <c r="I14" i="3"/>
  <c r="H14" i="3"/>
  <c r="M14" i="3" s="1"/>
  <c r="N14" i="3" s="1"/>
  <c r="G14" i="3"/>
  <c r="I13" i="3"/>
  <c r="H13" i="3"/>
  <c r="M13" i="3" s="1"/>
  <c r="N13" i="3" s="1"/>
  <c r="G13" i="3"/>
  <c r="P13" i="3" s="1"/>
  <c r="M12" i="3"/>
  <c r="N12" i="3" s="1"/>
  <c r="I12" i="3"/>
  <c r="H12" i="3"/>
  <c r="G12" i="3"/>
  <c r="P12" i="3" s="1"/>
  <c r="M11" i="3"/>
  <c r="N11" i="3" s="1"/>
  <c r="I11" i="3"/>
  <c r="H11" i="3"/>
  <c r="G11" i="3"/>
  <c r="I10" i="3"/>
  <c r="H10" i="3"/>
  <c r="M10" i="3" s="1"/>
  <c r="N10" i="3" s="1"/>
  <c r="G10" i="3"/>
  <c r="M9" i="3"/>
  <c r="N9" i="3" s="1"/>
  <c r="I9" i="3"/>
  <c r="H9" i="3"/>
  <c r="G9" i="3"/>
  <c r="J20" i="3" s="1"/>
  <c r="K20" i="3" s="1"/>
  <c r="L20" i="3" s="1"/>
  <c r="P8" i="3"/>
  <c r="M8" i="3"/>
  <c r="N8" i="3" s="1"/>
  <c r="I8" i="3"/>
  <c r="H8" i="3"/>
  <c r="G8" i="3"/>
  <c r="O8" i="3" s="1"/>
  <c r="P7" i="3"/>
  <c r="I7" i="3"/>
  <c r="H7" i="3"/>
  <c r="M7" i="3" s="1"/>
  <c r="N7" i="3" s="1"/>
  <c r="N23" i="3" s="1"/>
  <c r="G7" i="3"/>
  <c r="J15" i="3" s="1"/>
  <c r="K15" i="3" s="1"/>
  <c r="L15" i="3" s="1"/>
  <c r="Q15" i="3" s="1"/>
  <c r="E14" i="2"/>
  <c r="B9" i="2"/>
  <c r="H9" i="4" s="1"/>
  <c r="B8" i="2"/>
  <c r="B8" i="1"/>
  <c r="Q20" i="3" l="1"/>
  <c r="Q21" i="3"/>
  <c r="Q11" i="3"/>
  <c r="Q17" i="3"/>
  <c r="J9" i="3"/>
  <c r="K9" i="3" s="1"/>
  <c r="L9" i="3" s="1"/>
  <c r="Q9" i="3" s="1"/>
  <c r="P19" i="3"/>
  <c r="J21" i="3"/>
  <c r="K21" i="3" s="1"/>
  <c r="L21" i="3" s="1"/>
  <c r="H8" i="4"/>
  <c r="O17" i="3"/>
  <c r="G23" i="3"/>
  <c r="O20" i="3"/>
  <c r="J10" i="3"/>
  <c r="K10" i="3" s="1"/>
  <c r="L10" i="3" s="1"/>
  <c r="Q10" i="3" s="1"/>
  <c r="O11" i="3"/>
  <c r="J18" i="3"/>
  <c r="K18" i="3" s="1"/>
  <c r="L18" i="3" s="1"/>
  <c r="Q18" i="3" s="1"/>
  <c r="B10" i="2"/>
  <c r="P11" i="3"/>
  <c r="J13" i="3"/>
  <c r="K13" i="3" s="1"/>
  <c r="L13" i="3" s="1"/>
  <c r="Q13" i="3" s="1"/>
  <c r="O14" i="3"/>
  <c r="J8" i="3"/>
  <c r="K8" i="3" s="1"/>
  <c r="L8" i="3" s="1"/>
  <c r="Q8" i="3" s="1"/>
  <c r="O9" i="3"/>
  <c r="P14" i="3"/>
  <c r="J16" i="3"/>
  <c r="K16" i="3" s="1"/>
  <c r="L16" i="3" s="1"/>
  <c r="Q16" i="3" s="1"/>
  <c r="P9" i="3"/>
  <c r="J11" i="3"/>
  <c r="K11" i="3" s="1"/>
  <c r="L11" i="3" s="1"/>
  <c r="O12" i="3"/>
  <c r="P17" i="3"/>
  <c r="J19" i="3"/>
  <c r="K19" i="3" s="1"/>
  <c r="L19" i="3" s="1"/>
  <c r="Q19" i="3" s="1"/>
  <c r="O7" i="3"/>
  <c r="J14" i="3"/>
  <c r="K14" i="3" s="1"/>
  <c r="L14" i="3" s="1"/>
  <c r="Q14" i="3" s="1"/>
  <c r="P20" i="3"/>
  <c r="H7" i="4"/>
  <c r="O18" i="3"/>
  <c r="O21" i="3"/>
  <c r="O10" i="3"/>
  <c r="J17" i="3"/>
  <c r="K17" i="3" s="1"/>
  <c r="L17" i="3" s="1"/>
  <c r="P10" i="3"/>
  <c r="J12" i="3"/>
  <c r="K12" i="3" s="1"/>
  <c r="L12" i="3" s="1"/>
  <c r="Q12" i="3" s="1"/>
  <c r="O13" i="3"/>
  <c r="P18" i="3"/>
  <c r="J7" i="3"/>
  <c r="K7" i="3" s="1"/>
  <c r="P21" i="3"/>
  <c r="F8" i="4" l="1"/>
  <c r="F9" i="4"/>
  <c r="A19" i="2"/>
  <c r="B11" i="2"/>
  <c r="B14" i="2"/>
  <c r="F7" i="4"/>
  <c r="B7" i="1"/>
  <c r="K23" i="3"/>
  <c r="L7" i="3"/>
  <c r="P23" i="3"/>
  <c r="I23" i="3"/>
  <c r="O23" i="3"/>
  <c r="G8" i="4" l="1"/>
  <c r="I8" i="4" s="1"/>
  <c r="G9" i="4"/>
  <c r="I9" i="4" s="1"/>
  <c r="B12" i="2"/>
  <c r="B9" i="1"/>
  <c r="G7" i="4"/>
  <c r="I7" i="4" s="1"/>
  <c r="L23" i="3"/>
  <c r="Q7" i="3"/>
  <c r="B15" i="2" l="1"/>
  <c r="B12" i="1" s="1"/>
  <c r="Q23" i="3"/>
  <c r="B10" i="1"/>
  <c r="E11" i="2"/>
  <c r="B13" i="2"/>
  <c r="B11" i="1" s="1"/>
  <c r="J8" i="4"/>
  <c r="J9" i="4"/>
  <c r="J7" i="4"/>
  <c r="E13" i="2" l="1"/>
  <c r="E12" i="2"/>
</calcChain>
</file>

<file path=xl/sharedStrings.xml><?xml version="1.0" encoding="utf-8"?>
<sst xmlns="http://schemas.openxmlformats.org/spreadsheetml/2006/main" count="83" uniqueCount="70">
  <si>
    <t>CALCULADORA DE PUNTO DE EQUILIBRIO</t>
  </si>
  <si>
    <t>Empresa · Sucursal · Unidad de Negocio | PEM LATAM</t>
  </si>
  <si>
    <t>Descubre cuánto necesitas vender para cubrir tus costos, identifica qué sucursales o unidades realmente crean valor y simula el impacto de cambios en precios, costos y ventas.</t>
  </si>
  <si>
    <t>Indicador consolidado</t>
  </si>
  <si>
    <t>Resultado</t>
  </si>
  <si>
    <t>Cómo usar esta herramienta</t>
  </si>
  <si>
    <t>Ventas actuales</t>
  </si>
  <si>
    <t>1. Ve a “Sucursales y Unidades” y captura tus datos reales.</t>
  </si>
  <si>
    <t>Costos fijos totales</t>
  </si>
  <si>
    <t>2. Revisa “Empresa” para ver el punto de equilibrio consolidado.</t>
  </si>
  <si>
    <t>Margen de contribución promedio</t>
  </si>
  <si>
    <t>3. Compara el punto de equilibrio por sucursal o unidad.</t>
  </si>
  <si>
    <t>Punto de equilibrio en ventas</t>
  </si>
  <si>
    <t>4. Usa “Escenarios” para probar aumentos de precio, costos o ventas.</t>
  </si>
  <si>
    <t>Margen de seguridad</t>
  </si>
  <si>
    <t>5. Convierte el punto de equilibrio en una meta mensual, semanal y diaria.</t>
  </si>
  <si>
    <t>Utilidad operativa estimada</t>
  </si>
  <si>
    <t>Pregunta clave</t>
  </si>
  <si>
    <t>¿Cuánto tiene que vender tu empresa cada mes para cubrir todos sus costos? Y, más importante aún, ¿qué sucursal o unidad de negocio está subsidiando a otra?</t>
  </si>
  <si>
    <t>PUNTO DE EQUILIBRIO CONSOLIDADO</t>
  </si>
  <si>
    <t>Supuestos / Datos</t>
  </si>
  <si>
    <t>Valor</t>
  </si>
  <si>
    <t>Convierte tu punto de equilibrio en una meta comercial</t>
  </si>
  <si>
    <t>Costos fijos corporativos compartidos</t>
  </si>
  <si>
    <t>Dato</t>
  </si>
  <si>
    <t>Días operativos por mes</t>
  </si>
  <si>
    <t>Indicador</t>
  </si>
  <si>
    <t>Semanas por mes</t>
  </si>
  <si>
    <t>Costos fijos directos</t>
  </si>
  <si>
    <t>Ticket promedio estimado</t>
  </si>
  <si>
    <t>Meta comercial</t>
  </si>
  <si>
    <t>P.E. mensual</t>
  </si>
  <si>
    <t>P.E. semanal</t>
  </si>
  <si>
    <t>P.E. diario</t>
  </si>
  <si>
    <t>Margen de seguridad %</t>
  </si>
  <si>
    <t>Número de ventas / mes</t>
  </si>
  <si>
    <t>Interpretación</t>
  </si>
  <si>
    <t>PUNTO DE EQUILIBRIO POR SUCURSAL / UNIDAD DE NEGOCIO</t>
  </si>
  <si>
    <t>Captura únicamente las celdas azules. Los costos corporativos compartidos se asignan automáticamente según la participación de ventas actuales de cada unidad.</t>
  </si>
  <si>
    <t>Sucursal / Unidad</t>
  </si>
  <si>
    <t>Tipo</t>
  </si>
  <si>
    <t>Precio promedio</t>
  </si>
  <si>
    <t>Costo variable por unidad</t>
  </si>
  <si>
    <t>Unidades vendidas actuales</t>
  </si>
  <si>
    <t>Margen contribución / unidad</t>
  </si>
  <si>
    <t>Margen contribución %</t>
  </si>
  <si>
    <t>% ventas empresa</t>
  </si>
  <si>
    <t>Costo compartido asignado</t>
  </si>
  <si>
    <t>Costos fijos completos</t>
  </si>
  <si>
    <t>P.E. unidades</t>
  </si>
  <si>
    <t>P.E. ventas</t>
  </si>
  <si>
    <t>Margen seguridad $</t>
  </si>
  <si>
    <t>Margen seguridad %</t>
  </si>
  <si>
    <t>Utilidad operativa</t>
  </si>
  <si>
    <t>TOTAL / CONSOLIDADO</t>
  </si>
  <si>
    <t>SIMULADOR DE ESCENARIOS – PUNTO DE EQUILIBRIO</t>
  </si>
  <si>
    <t>Modifica las celdas azules para probar el impacto de cambios en precios, costos variables, costos fijos y volumen de ventas.</t>
  </si>
  <si>
    <t>Escenario</t>
  </si>
  <si>
    <t>Cambio precio</t>
  </si>
  <si>
    <t>Cambio costo variable</t>
  </si>
  <si>
    <t>Cambio costos fijos</t>
  </si>
  <si>
    <t>Cambio volumen</t>
  </si>
  <si>
    <t>Ventas estimadas</t>
  </si>
  <si>
    <t>Costos fijos estimados</t>
  </si>
  <si>
    <t>Utilidad estimada</t>
  </si>
  <si>
    <t>Conservador</t>
  </si>
  <si>
    <t>Actual</t>
  </si>
  <si>
    <t>Optimista</t>
  </si>
  <si>
    <t>Cómo leer los escenarios</t>
  </si>
  <si>
    <t>Un precio mayor puede reducir el punto de equilibrio si el volumen se sostiene. Una reducción en costos variables mejora el margen de contribución. Nuevas contrataciones, rentas o aperturas incrementan costos fijos y elevan el punto de equilibrio. Usa esta sección para responder: ¿cuánto tendría que vender para que esta decisión funcione?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</si>
</sst>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;[Red]\(\$#,##0\);\-"/>
    <numFmt numFmtId="165" formatCode="0.0%;[Red]\(0.0%\);\-"/>
    <numFmt numFmtId="166" formatCode="#,##0;[Red]\(#,##0\);\-"/>
  </numFmts>
  <fonts count="13">
    <font>
      <sz val="11"/>
      <name val="Carlito"/>
    </font>
    <font>
      <sz val="11"/>
      <name val="Aptos"/>
    </font>
    <font>
      <b/>
      <sz val="18"/>
      <color rgb="FFFFFFFF"/>
      <name val="Aptos"/>
    </font>
    <font>
      <b/>
      <sz val="11"/>
      <color rgb="FFFFFFFF"/>
      <name val="Aptos"/>
    </font>
    <font>
      <b/>
      <sz val="11"/>
      <color rgb="FF17365D"/>
      <name val="Aptos"/>
    </font>
    <font>
      <b/>
      <sz val="11"/>
      <color rgb="FF008000"/>
      <name val="Aptos"/>
    </font>
    <font>
      <b/>
      <sz val="13"/>
      <color rgb="FF17365D"/>
      <name val="Aptos"/>
    </font>
    <font>
      <b/>
      <sz val="16"/>
      <color rgb="FFFFFFFF"/>
      <name val="Aptos"/>
    </font>
    <font>
      <sz val="11"/>
      <color rgb="FF0000FF"/>
      <name val="Aptos"/>
    </font>
    <font>
      <sz val="11"/>
      <color rgb="FF008000"/>
      <name val="Aptos"/>
    </font>
    <font>
      <b/>
      <sz val="11"/>
      <color rgb="FF000000"/>
      <name val="Aptos"/>
    </font>
    <font>
      <sz val="11"/>
      <color rgb="FF17365D"/>
      <name val="Aptos"/>
    </font>
    <font>
      <sz val="11"/>
      <color rgb="FF000000"/>
      <name val="Aptos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4" borderId="0" xfId="0" applyFont="1" applyFill="1"/>
    <xf numFmtId="0" fontId="4" fillId="3" borderId="0" xfId="0" applyFont="1" applyFill="1"/>
    <xf numFmtId="164" fontId="9" fillId="0" borderId="0" xfId="0" applyNumberFormat="1" applyFont="1"/>
    <xf numFmtId="0" fontId="3" fillId="4" borderId="0" xfId="0" applyFont="1" applyFill="1" applyAlignment="1">
      <alignment horizontal="center" vertical="center" wrapText="1"/>
    </xf>
    <xf numFmtId="0" fontId="8" fillId="0" borderId="0" xfId="0" applyFont="1"/>
    <xf numFmtId="164" fontId="8" fillId="0" borderId="0" xfId="0" applyNumberFormat="1" applyFont="1"/>
    <xf numFmtId="166" fontId="8" fillId="0" borderId="0" xfId="0" applyNumberFormat="1" applyFont="1"/>
    <xf numFmtId="164" fontId="12" fillId="0" borderId="0" xfId="0" applyNumberFormat="1" applyFont="1"/>
    <xf numFmtId="165" fontId="12" fillId="0" borderId="0" xfId="0" applyNumberFormat="1" applyFont="1"/>
    <xf numFmtId="166" fontId="12" fillId="0" borderId="0" xfId="0" applyNumberFormat="1" applyFont="1"/>
    <xf numFmtId="0" fontId="3" fillId="2" borderId="0" xfId="0" applyFont="1" applyFill="1"/>
    <xf numFmtId="164" fontId="3" fillId="2" borderId="0" xfId="0" applyNumberFormat="1" applyFont="1" applyFill="1"/>
    <xf numFmtId="165" fontId="3" fillId="2" borderId="0" xfId="0" applyNumberFormat="1" applyFont="1" applyFill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3" fillId="4" borderId="0" xfId="0" applyFont="1" applyFill="1"/>
    <xf numFmtId="0" fontId="4" fillId="3" borderId="0" xfId="0" applyFont="1" applyFill="1"/>
    <xf numFmtId="0" fontId="7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1" fillId="5" borderId="0" xfId="0" applyFont="1" applyFill="1" applyAlignment="1">
      <alignment vertical="center" wrapText="1"/>
    </xf>
    <xf numFmtId="0" fontId="11" fillId="3" borderId="0" xfId="0" applyFont="1" applyFill="1" applyAlignment="1">
      <alignment wrapText="1"/>
    </xf>
    <xf numFmtId="0" fontId="3" fillId="2" borderId="0" xfId="0" applyFont="1" applyFill="1"/>
    <xf numFmtId="164" fontId="3" fillId="2" borderId="0" xfId="0" applyNumberFormat="1" applyFont="1" applyFill="1"/>
    <xf numFmtId="0" fontId="1" fillId="6" borderId="0" xfId="0" applyFont="1" applyFill="1"/>
    <xf numFmtId="164" fontId="5" fillId="6" borderId="0" xfId="0" applyNumberFormat="1" applyFont="1" applyFill="1"/>
    <xf numFmtId="0" fontId="1" fillId="6" borderId="0" xfId="0" applyFont="1" applyFill="1" applyAlignment="1">
      <alignment wrapText="1"/>
    </xf>
    <xf numFmtId="165" fontId="5" fillId="6" borderId="0" xfId="0" applyNumberFormat="1" applyFont="1" applyFill="1"/>
    <xf numFmtId="0" fontId="6" fillId="6" borderId="0" xfId="0" applyFont="1" applyFill="1" applyAlignment="1">
      <alignment horizontal="center" vertical="center" wrapText="1"/>
    </xf>
    <xf numFmtId="0" fontId="0" fillId="6" borderId="0" xfId="0" applyFill="1"/>
    <xf numFmtId="164" fontId="9" fillId="6" borderId="0" xfId="0" applyNumberFormat="1" applyFont="1" applyFill="1"/>
    <xf numFmtId="165" fontId="9" fillId="6" borderId="0" xfId="0" applyNumberFormat="1" applyFont="1" applyFill="1"/>
    <xf numFmtId="164" fontId="10" fillId="6" borderId="0" xfId="0" applyNumberFormat="1" applyFont="1" applyFill="1"/>
    <xf numFmtId="166" fontId="10" fillId="6" borderId="0" xfId="0" applyNumberFormat="1" applyFont="1" applyFill="1"/>
    <xf numFmtId="164" fontId="8" fillId="7" borderId="1" xfId="0" applyNumberFormat="1" applyFont="1" applyFill="1" applyBorder="1"/>
    <xf numFmtId="166" fontId="8" fillId="7" borderId="1" xfId="0" applyNumberFormat="1" applyFont="1" applyFill="1" applyBorder="1"/>
    <xf numFmtId="165" fontId="8" fillId="7" borderId="0" xfId="0" applyNumberFormat="1" applyFont="1" applyFill="1"/>
  </cellXfs>
  <cellStyles count="1">
    <cellStyle name="Normal" xfId="0" builtinId="0"/>
  </cellStyles>
  <dxfs count="4"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Ventas actuales</c:v>
          </c:tx>
          <c:invertIfNegative val="1"/>
          <c:cat>
            <c:numRef>
              <c:f>'Sucursales y Unidades'!$A$7:$A$21</c:f>
              <c:numCache>
                <c:formatCode>General</c:formatCode>
                <c:ptCount val="15"/>
              </c:numCache>
            </c:numRef>
          </c:cat>
          <c:val>
            <c:numRef>
              <c:f>'Sucursales y Unidades'!$G$7:$G$21</c:f>
              <c:numCache>
                <c:formatCode>\$#,##0;[Red]\(\$#,##0\);\-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5F-43C4-A809-E654C22DCDD0}"/>
            </c:ext>
          </c:extLst>
        </c:ser>
        <c:ser>
          <c:idx val="1"/>
          <c:order val="1"/>
          <c:tx>
            <c:v>Punto de equilibrio</c:v>
          </c:tx>
          <c:invertIfNegative val="1"/>
          <c:cat>
            <c:numRef>
              <c:f>'Sucursales y Unidades'!$A$7:$A$21</c:f>
              <c:numCache>
                <c:formatCode>General</c:formatCode>
                <c:ptCount val="15"/>
              </c:numCache>
            </c:numRef>
          </c:cat>
          <c:val>
            <c:numRef>
              <c:f>'Sucursales y Unidades'!$N$7:$N$21</c:f>
              <c:numCache>
                <c:formatCode>\$#,##0;[Red]\(\$#,##0\);\-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F-43C4-A809-E654C22DC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Ventas estimadas</c:v>
          </c:tx>
          <c:invertIfNegative val="1"/>
          <c:cat>
            <c:strRef>
              <c:f>Escenarios!$A$7:$A$9</c:f>
              <c:strCache>
                <c:ptCount val="3"/>
                <c:pt idx="0">
                  <c:v>Conservador</c:v>
                </c:pt>
                <c:pt idx="1">
                  <c:v>Actual</c:v>
                </c:pt>
                <c:pt idx="2">
                  <c:v>Optimista</c:v>
                </c:pt>
              </c:strCache>
            </c:strRef>
          </c:cat>
          <c:val>
            <c:numRef>
              <c:f>Escenarios!$F$7:$F$9</c:f>
              <c:numCache>
                <c:formatCode>\$#,##0;[Red]\(\$#,##0\);\-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4-4A30-814A-4BCD95A98B47}"/>
            </c:ext>
          </c:extLst>
        </c:ser>
        <c:ser>
          <c:idx val="1"/>
          <c:order val="1"/>
          <c:tx>
            <c:v>Punto de equilibrio</c:v>
          </c:tx>
          <c:invertIfNegative val="1"/>
          <c:cat>
            <c:strRef>
              <c:f>Escenarios!$A$7:$A$9</c:f>
              <c:strCache>
                <c:ptCount val="3"/>
                <c:pt idx="0">
                  <c:v>Conservador</c:v>
                </c:pt>
                <c:pt idx="1">
                  <c:v>Actual</c:v>
                </c:pt>
                <c:pt idx="2">
                  <c:v>Optimista</c:v>
                </c:pt>
              </c:strCache>
            </c:strRef>
          </c:cat>
          <c:val>
            <c:numRef>
              <c:f>Escenarios!$I$7:$I$9</c:f>
              <c:numCache>
                <c:formatCode>\$#,##0;[Red]\(\$#,##0\);\-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44-4A30-814A-4BCD95A98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\$#,##0;[Red]\(\$#,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8</xdr:col>
      <xdr:colOff>0</xdr:colOff>
      <xdr:row>38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133351</xdr:colOff>
      <xdr:row>0</xdr:row>
      <xdr:rowOff>137160</xdr:rowOff>
    </xdr:from>
    <xdr:ext cx="880110" cy="426720"/>
    <xdr:pic>
      <xdr:nvPicPr>
        <xdr:cNvPr id="3" name="0db299a7-3ee6-4378-84d8-9892c4146fe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7102" b="27103"/>
        <a:stretch>
          <a:fillRect/>
        </a:stretch>
      </xdr:blipFill>
      <xdr:spPr>
        <a:xfrm>
          <a:off x="133351" y="137160"/>
          <a:ext cx="880110" cy="42672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0110" cy="426720"/>
    <xdr:pic>
      <xdr:nvPicPr>
        <xdr:cNvPr id="2" name="0db299a7-3ee6-4378-84d8-9892c4146fe1">
          <a:extLst>
            <a:ext uri="{FF2B5EF4-FFF2-40B4-BE49-F238E27FC236}">
              <a16:creationId xmlns:a16="http://schemas.microsoft.com/office/drawing/2014/main" id="{F8D65D89-D200-4B5C-B438-F14A97E99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7102" b="27103"/>
        <a:stretch>
          <a:fillRect/>
        </a:stretch>
      </xdr:blipFill>
      <xdr:spPr>
        <a:xfrm>
          <a:off x="0" y="0"/>
          <a:ext cx="880110" cy="42672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0110" cy="426720"/>
    <xdr:pic>
      <xdr:nvPicPr>
        <xdr:cNvPr id="2" name="0db299a7-3ee6-4378-84d8-9892c4146fe1">
          <a:extLst>
            <a:ext uri="{FF2B5EF4-FFF2-40B4-BE49-F238E27FC236}">
              <a16:creationId xmlns:a16="http://schemas.microsoft.com/office/drawing/2014/main" id="{B68F0661-3F68-4B6B-AE76-44DEC4356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7102" b="27103"/>
        <a:stretch>
          <a:fillRect/>
        </a:stretch>
      </xdr:blipFill>
      <xdr:spPr>
        <a:xfrm>
          <a:off x="0" y="0"/>
          <a:ext cx="880110" cy="42672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10</xdr:col>
      <xdr:colOff>0</xdr:colOff>
      <xdr:row>35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880110" cy="426720"/>
    <xdr:pic>
      <xdr:nvPicPr>
        <xdr:cNvPr id="3" name="0db299a7-3ee6-4378-84d8-9892c4146fe1">
          <a:extLst>
            <a:ext uri="{FF2B5EF4-FFF2-40B4-BE49-F238E27FC236}">
              <a16:creationId xmlns:a16="http://schemas.microsoft.com/office/drawing/2014/main" id="{F33EA16C-7C5A-4445-B5E0-7B479E6BE8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7102" b="27103"/>
        <a:stretch>
          <a:fillRect/>
        </a:stretch>
      </xdr:blipFill>
      <xdr:spPr>
        <a:xfrm>
          <a:off x="0" y="0"/>
          <a:ext cx="880110" cy="42672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nidadesTable" displayName="UnidadesTable" ref="A6:Q21" totalsRowShown="0">
  <tableColumns count="17">
    <tableColumn id="1" xr3:uid="{00000000-0010-0000-0000-000001000000}" name="Sucursal / Unidad"/>
    <tableColumn id="2" xr3:uid="{00000000-0010-0000-0000-000002000000}" name="Tipo"/>
    <tableColumn id="3" xr3:uid="{00000000-0010-0000-0000-000003000000}" name="Costos fijos directos"/>
    <tableColumn id="4" xr3:uid="{00000000-0010-0000-0000-000004000000}" name="Precio promedio"/>
    <tableColumn id="5" xr3:uid="{00000000-0010-0000-0000-000005000000}" name="Costo variable por unidad"/>
    <tableColumn id="6" xr3:uid="{00000000-0010-0000-0000-000006000000}" name="Unidades vendidas actuales"/>
    <tableColumn id="7" xr3:uid="{00000000-0010-0000-0000-000007000000}" name="Ventas actuales"/>
    <tableColumn id="8" xr3:uid="{00000000-0010-0000-0000-000008000000}" name="Margen contribución / unidad"/>
    <tableColumn id="9" xr3:uid="{00000000-0010-0000-0000-000009000000}" name="Margen contribución %"/>
    <tableColumn id="10" xr3:uid="{00000000-0010-0000-0000-00000A000000}" name="% ventas empresa"/>
    <tableColumn id="11" xr3:uid="{00000000-0010-0000-0000-00000B000000}" name="Costo compartido asignado"/>
    <tableColumn id="12" xr3:uid="{00000000-0010-0000-0000-00000C000000}" name="Costos fijos completos"/>
    <tableColumn id="13" xr3:uid="{00000000-0010-0000-0000-00000D000000}" name="P.E. unidades"/>
    <tableColumn id="14" xr3:uid="{00000000-0010-0000-0000-00000E000000}" name="P.E. ventas"/>
    <tableColumn id="15" xr3:uid="{00000000-0010-0000-0000-00000F000000}" name="Margen seguridad $"/>
    <tableColumn id="16" xr3:uid="{00000000-0010-0000-0000-000010000000}" name="Margen seguridad %"/>
    <tableColumn id="17" xr3:uid="{00000000-0010-0000-0000-000011000000}" name="Utilidad operativ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tabSelected="1" workbookViewId="0">
      <selection activeCell="A16" sqref="A16:H18"/>
    </sheetView>
  </sheetViews>
  <sheetFormatPr defaultColWidth="0" defaultRowHeight="13.8" zeroHeight="1"/>
  <cols>
    <col min="1" max="1" width="28" customWidth="1"/>
    <col min="2" max="2" width="18" customWidth="1"/>
    <col min="3" max="3" width="4" customWidth="1"/>
    <col min="4" max="8" width="23" customWidth="1"/>
    <col min="18" max="16384" width="8.796875" hidden="1"/>
  </cols>
  <sheetData>
    <row r="1" spans="1:17" ht="19.2" customHeight="1">
      <c r="A1" s="15"/>
      <c r="B1" s="15"/>
      <c r="C1" s="16" t="s">
        <v>0</v>
      </c>
      <c r="D1" s="16"/>
      <c r="E1" s="16"/>
      <c r="F1" s="16"/>
      <c r="G1" s="16"/>
      <c r="H1" s="16"/>
      <c r="I1" s="1"/>
      <c r="J1" s="1"/>
      <c r="K1" s="1"/>
      <c r="L1" s="1"/>
      <c r="M1" s="1"/>
      <c r="N1" s="1"/>
      <c r="O1" s="1"/>
      <c r="P1" s="1"/>
      <c r="Q1" s="1"/>
    </row>
    <row r="2" spans="1:17" ht="19.2" customHeight="1">
      <c r="A2" s="15"/>
      <c r="B2" s="15"/>
      <c r="C2" s="16"/>
      <c r="D2" s="16"/>
      <c r="E2" s="16"/>
      <c r="F2" s="16"/>
      <c r="G2" s="16"/>
      <c r="H2" s="16"/>
      <c r="I2" s="1"/>
      <c r="J2" s="1"/>
      <c r="K2" s="1"/>
      <c r="L2" s="1"/>
      <c r="M2" s="1"/>
      <c r="N2" s="1"/>
      <c r="O2" s="1"/>
      <c r="P2" s="1"/>
      <c r="Q2" s="1"/>
    </row>
    <row r="3" spans="1:17" ht="19.2" customHeight="1">
      <c r="A3" s="15"/>
      <c r="B3" s="15"/>
      <c r="C3" s="17" t="s">
        <v>1</v>
      </c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</row>
    <row r="4" spans="1:17" ht="14.4">
      <c r="A4" s="18" t="s">
        <v>2</v>
      </c>
      <c r="B4" s="18"/>
      <c r="C4" s="18"/>
      <c r="D4" s="18"/>
      <c r="E4" s="18"/>
      <c r="F4" s="18"/>
      <c r="G4" s="18"/>
      <c r="H4" s="18"/>
      <c r="I4" s="1"/>
      <c r="J4" s="1"/>
      <c r="K4" s="1"/>
      <c r="L4" s="1"/>
      <c r="M4" s="1"/>
      <c r="N4" s="1"/>
      <c r="O4" s="1"/>
      <c r="P4" s="1"/>
      <c r="Q4" s="1"/>
    </row>
    <row r="5" spans="1:17" ht="14.4">
      <c r="A5" s="18"/>
      <c r="B5" s="18"/>
      <c r="C5" s="18"/>
      <c r="D5" s="18"/>
      <c r="E5" s="18"/>
      <c r="F5" s="18"/>
      <c r="G5" s="18"/>
      <c r="H5" s="18"/>
      <c r="I5" s="1"/>
      <c r="J5" s="1"/>
      <c r="K5" s="1"/>
      <c r="L5" s="1"/>
      <c r="M5" s="1"/>
      <c r="N5" s="1"/>
      <c r="O5" s="1"/>
      <c r="P5" s="1"/>
      <c r="Q5" s="1"/>
    </row>
    <row r="6" spans="1:17" ht="14.4">
      <c r="A6" s="2" t="s">
        <v>3</v>
      </c>
      <c r="B6" s="2" t="s">
        <v>4</v>
      </c>
      <c r="C6" s="27"/>
      <c r="D6" s="19" t="s">
        <v>5</v>
      </c>
      <c r="E6" s="19"/>
      <c r="F6" s="19"/>
      <c r="G6" s="19"/>
      <c r="H6" s="19"/>
      <c r="I6" s="1"/>
      <c r="J6" s="1"/>
      <c r="K6" s="1"/>
      <c r="L6" s="1"/>
      <c r="M6" s="1"/>
      <c r="N6" s="1"/>
      <c r="O6" s="1"/>
      <c r="P6" s="1"/>
      <c r="Q6" s="1"/>
    </row>
    <row r="7" spans="1:17" ht="14.4">
      <c r="A7" s="27" t="s">
        <v>6</v>
      </c>
      <c r="B7" s="28">
        <f>Empresa!B10</f>
        <v>0</v>
      </c>
      <c r="C7" s="27"/>
      <c r="D7" s="29" t="s">
        <v>7</v>
      </c>
      <c r="E7" s="29"/>
      <c r="F7" s="29"/>
      <c r="G7" s="29"/>
      <c r="H7" s="29"/>
      <c r="I7" s="1"/>
      <c r="J7" s="1"/>
      <c r="K7" s="1"/>
      <c r="L7" s="1"/>
      <c r="M7" s="1"/>
      <c r="N7" s="1"/>
      <c r="O7" s="1"/>
      <c r="P7" s="1"/>
      <c r="Q7" s="1"/>
    </row>
    <row r="8" spans="1:17" ht="14.4">
      <c r="A8" s="27" t="s">
        <v>8</v>
      </c>
      <c r="B8" s="28">
        <f>Empresa!B8</f>
        <v>0</v>
      </c>
      <c r="C8" s="27"/>
      <c r="D8" s="29" t="s">
        <v>9</v>
      </c>
      <c r="E8" s="29"/>
      <c r="F8" s="29"/>
      <c r="G8" s="29"/>
      <c r="H8" s="29"/>
      <c r="I8" s="1"/>
      <c r="J8" s="1"/>
      <c r="K8" s="1"/>
      <c r="L8" s="1"/>
      <c r="M8" s="1"/>
      <c r="N8" s="1"/>
      <c r="O8" s="1"/>
      <c r="P8" s="1"/>
      <c r="Q8" s="1"/>
    </row>
    <row r="9" spans="1:17" ht="14.4">
      <c r="A9" s="27" t="s">
        <v>10</v>
      </c>
      <c r="B9" s="30">
        <f>Empresa!B11</f>
        <v>0</v>
      </c>
      <c r="C9" s="27"/>
      <c r="D9" s="29" t="s">
        <v>11</v>
      </c>
      <c r="E9" s="29"/>
      <c r="F9" s="29"/>
      <c r="G9" s="29"/>
      <c r="H9" s="29"/>
      <c r="I9" s="1"/>
      <c r="J9" s="1"/>
      <c r="K9" s="1"/>
      <c r="L9" s="1"/>
      <c r="M9" s="1"/>
      <c r="N9" s="1"/>
      <c r="O9" s="1"/>
      <c r="P9" s="1"/>
      <c r="Q9" s="1"/>
    </row>
    <row r="10" spans="1:17" ht="14.4">
      <c r="A10" s="27" t="s">
        <v>12</v>
      </c>
      <c r="B10" s="28">
        <f>Empresa!B12</f>
        <v>0</v>
      </c>
      <c r="C10" s="27"/>
      <c r="D10" s="29" t="s">
        <v>13</v>
      </c>
      <c r="E10" s="29"/>
      <c r="F10" s="29"/>
      <c r="G10" s="29"/>
      <c r="H10" s="29"/>
      <c r="I10" s="1"/>
      <c r="J10" s="1"/>
      <c r="K10" s="1"/>
      <c r="L10" s="1"/>
      <c r="M10" s="1"/>
      <c r="N10" s="1"/>
      <c r="O10" s="1"/>
      <c r="P10" s="1"/>
      <c r="Q10" s="1"/>
    </row>
    <row r="11" spans="1:17" ht="14.4">
      <c r="A11" s="27" t="s">
        <v>14</v>
      </c>
      <c r="B11" s="28">
        <f>Empresa!B13</f>
        <v>0</v>
      </c>
      <c r="C11" s="27"/>
      <c r="D11" s="29" t="s">
        <v>15</v>
      </c>
      <c r="E11" s="29"/>
      <c r="F11" s="29"/>
      <c r="G11" s="29"/>
      <c r="H11" s="29"/>
      <c r="I11" s="1"/>
      <c r="J11" s="1"/>
      <c r="K11" s="1"/>
      <c r="L11" s="1"/>
      <c r="M11" s="1"/>
      <c r="N11" s="1"/>
      <c r="O11" s="1"/>
      <c r="P11" s="1"/>
      <c r="Q11" s="1"/>
    </row>
    <row r="12" spans="1:17" ht="14.4">
      <c r="A12" s="27" t="s">
        <v>16</v>
      </c>
      <c r="B12" s="28">
        <f>Empresa!B15</f>
        <v>0</v>
      </c>
      <c r="C12" s="27"/>
      <c r="D12" s="27"/>
      <c r="E12" s="27"/>
      <c r="F12" s="27"/>
      <c r="G12" s="27"/>
      <c r="H12" s="27"/>
      <c r="I12" s="1"/>
      <c r="J12" s="1"/>
      <c r="K12" s="1"/>
      <c r="L12" s="1"/>
      <c r="M12" s="1"/>
      <c r="N12" s="1"/>
      <c r="O12" s="1"/>
      <c r="P12" s="1"/>
      <c r="Q12" s="1"/>
    </row>
    <row r="13" spans="1:17" ht="14.4">
      <c r="A13" s="27"/>
      <c r="B13" s="27"/>
      <c r="C13" s="27"/>
      <c r="D13" s="27"/>
      <c r="E13" s="27"/>
      <c r="F13" s="27"/>
      <c r="G13" s="27"/>
      <c r="H13" s="27"/>
      <c r="I13" s="1"/>
      <c r="J13" s="1"/>
      <c r="K13" s="1"/>
      <c r="L13" s="1"/>
      <c r="M13" s="1"/>
      <c r="N13" s="1"/>
      <c r="O13" s="1"/>
      <c r="P13" s="1"/>
      <c r="Q13" s="1"/>
    </row>
    <row r="14" spans="1:17" ht="14.4">
      <c r="A14" s="27"/>
      <c r="B14" s="27"/>
      <c r="C14" s="27"/>
      <c r="D14" s="27"/>
      <c r="E14" s="27"/>
      <c r="F14" s="27"/>
      <c r="G14" s="27"/>
      <c r="H14" s="27"/>
      <c r="I14" s="1"/>
      <c r="J14" s="1"/>
      <c r="K14" s="1"/>
      <c r="L14" s="1"/>
      <c r="M14" s="1"/>
      <c r="N14" s="1"/>
      <c r="O14" s="1"/>
      <c r="P14" s="1"/>
      <c r="Q14" s="1"/>
    </row>
    <row r="15" spans="1:17" ht="14.4">
      <c r="A15" s="20" t="s">
        <v>17</v>
      </c>
      <c r="B15" s="20"/>
      <c r="C15" s="20"/>
      <c r="D15" s="20"/>
      <c r="E15" s="20"/>
      <c r="F15" s="20"/>
      <c r="G15" s="20"/>
      <c r="H15" s="20"/>
      <c r="I15" s="1"/>
      <c r="J15" s="1"/>
      <c r="K15" s="1"/>
      <c r="L15" s="1"/>
      <c r="M15" s="1"/>
      <c r="N15" s="1"/>
      <c r="O15" s="1"/>
      <c r="P15" s="1"/>
      <c r="Q15" s="1"/>
    </row>
    <row r="16" spans="1:17" s="32" customFormat="1" ht="14.4">
      <c r="A16" s="31" t="s">
        <v>18</v>
      </c>
      <c r="B16" s="31"/>
      <c r="C16" s="31"/>
      <c r="D16" s="31"/>
      <c r="E16" s="31"/>
      <c r="F16" s="31"/>
      <c r="G16" s="31"/>
      <c r="H16" s="31"/>
      <c r="I16" s="27"/>
      <c r="J16" s="27"/>
      <c r="K16" s="27"/>
      <c r="L16" s="27"/>
      <c r="M16" s="27"/>
      <c r="N16" s="27"/>
      <c r="O16" s="27"/>
      <c r="P16" s="27"/>
      <c r="Q16" s="27"/>
    </row>
    <row r="17" spans="1:17" s="32" customFormat="1" ht="14.4">
      <c r="A17" s="31"/>
      <c r="B17" s="31"/>
      <c r="C17" s="31"/>
      <c r="D17" s="31"/>
      <c r="E17" s="31"/>
      <c r="F17" s="31"/>
      <c r="G17" s="31"/>
      <c r="H17" s="31"/>
      <c r="I17" s="27"/>
      <c r="J17" s="27"/>
      <c r="K17" s="27"/>
      <c r="L17" s="27"/>
      <c r="M17" s="27"/>
      <c r="N17" s="27"/>
      <c r="O17" s="27"/>
      <c r="P17" s="27"/>
      <c r="Q17" s="27"/>
    </row>
    <row r="18" spans="1:17" s="32" customFormat="1" ht="14.4">
      <c r="A18" s="31"/>
      <c r="B18" s="31"/>
      <c r="C18" s="31"/>
      <c r="D18" s="31"/>
      <c r="E18" s="31"/>
      <c r="F18" s="31"/>
      <c r="G18" s="31"/>
      <c r="H18" s="31"/>
      <c r="I18" s="27"/>
      <c r="J18" s="27"/>
      <c r="K18" s="27"/>
      <c r="L18" s="27"/>
      <c r="M18" s="27"/>
      <c r="N18" s="27"/>
      <c r="O18" s="27"/>
      <c r="P18" s="27"/>
      <c r="Q18" s="27"/>
    </row>
    <row r="19" spans="1:17" s="32" customFormat="1" ht="14.4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</row>
    <row r="20" spans="1:17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4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4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4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4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4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4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4.4" hidden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4.4" hidden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4.4" hidden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4.4" hidden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4.4" hidden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4.4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4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4" hidden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4.4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/>
    <row r="50"/>
  </sheetData>
  <mergeCells count="10">
    <mergeCell ref="A1:H3"/>
    <mergeCell ref="A4:H5"/>
    <mergeCell ref="D6:H6"/>
    <mergeCell ref="A15:H15"/>
    <mergeCell ref="A16:H18"/>
    <mergeCell ref="D7:H7"/>
    <mergeCell ref="D8:H8"/>
    <mergeCell ref="D9:H9"/>
    <mergeCell ref="D10:H10"/>
    <mergeCell ref="D11:H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0"/>
  <sheetViews>
    <sheetView workbookViewId="0">
      <selection activeCell="D14" sqref="D14"/>
    </sheetView>
  </sheetViews>
  <sheetFormatPr defaultColWidth="0" defaultRowHeight="13.8" zeroHeight="1"/>
  <cols>
    <col min="1" max="1" width="34" customWidth="1"/>
    <col min="2" max="2" width="20" customWidth="1"/>
    <col min="3" max="3" width="4" customWidth="1"/>
    <col min="4" max="4" width="28" customWidth="1"/>
    <col min="5" max="5" width="18" customWidth="1"/>
    <col min="6" max="8" width="16" customWidth="1"/>
    <col min="18" max="16384" width="8.796875" hidden="1"/>
  </cols>
  <sheetData>
    <row r="1" spans="1:17" ht="14.4">
      <c r="A1" s="21" t="s">
        <v>19</v>
      </c>
      <c r="B1" s="21"/>
      <c r="C1" s="21"/>
      <c r="D1" s="21"/>
      <c r="E1" s="21"/>
      <c r="F1" s="21"/>
      <c r="G1" s="21"/>
      <c r="H1" s="21"/>
      <c r="I1" s="1"/>
      <c r="J1" s="1"/>
      <c r="K1" s="1"/>
      <c r="L1" s="1"/>
      <c r="M1" s="1"/>
      <c r="N1" s="1"/>
      <c r="O1" s="1"/>
      <c r="P1" s="1"/>
      <c r="Q1" s="1"/>
    </row>
    <row r="2" spans="1:17" ht="21" customHeight="1">
      <c r="A2" s="21"/>
      <c r="B2" s="21"/>
      <c r="C2" s="21"/>
      <c r="D2" s="21"/>
      <c r="E2" s="21"/>
      <c r="F2" s="21"/>
      <c r="G2" s="21"/>
      <c r="H2" s="21"/>
      <c r="I2" s="1"/>
      <c r="J2" s="1"/>
      <c r="K2" s="1"/>
      <c r="L2" s="1"/>
      <c r="M2" s="1"/>
      <c r="N2" s="1"/>
      <c r="O2" s="1"/>
      <c r="P2" s="1"/>
      <c r="Q2" s="1"/>
    </row>
    <row r="3" spans="1:17" s="32" customFormat="1" ht="14.4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4.4">
      <c r="A4" s="2" t="s">
        <v>20</v>
      </c>
      <c r="B4" s="2" t="s">
        <v>21</v>
      </c>
      <c r="C4" s="27"/>
      <c r="D4" s="22" t="s">
        <v>22</v>
      </c>
      <c r="E4" s="22"/>
      <c r="F4" s="22"/>
      <c r="G4" s="22"/>
      <c r="H4" s="22"/>
      <c r="I4" s="1"/>
      <c r="J4" s="1"/>
      <c r="K4" s="1"/>
      <c r="L4" s="1"/>
      <c r="M4" s="1"/>
      <c r="N4" s="1"/>
      <c r="O4" s="1"/>
      <c r="P4" s="1"/>
      <c r="Q4" s="1"/>
    </row>
    <row r="5" spans="1:17" ht="14.4">
      <c r="A5" s="27" t="s">
        <v>23</v>
      </c>
      <c r="B5" s="37">
        <v>0</v>
      </c>
      <c r="C5" s="27"/>
      <c r="D5" s="3" t="s">
        <v>24</v>
      </c>
      <c r="E5" s="3" t="s">
        <v>21</v>
      </c>
      <c r="F5" s="27"/>
      <c r="G5" s="27"/>
      <c r="H5" s="27"/>
      <c r="I5" s="1"/>
      <c r="J5" s="1"/>
      <c r="K5" s="1"/>
      <c r="L5" s="1"/>
      <c r="M5" s="1"/>
      <c r="N5" s="1"/>
      <c r="O5" s="1"/>
      <c r="P5" s="1"/>
      <c r="Q5" s="1"/>
    </row>
    <row r="6" spans="1:17" ht="14.4">
      <c r="A6" s="27"/>
      <c r="B6" s="27"/>
      <c r="C6" s="27"/>
      <c r="D6" s="27" t="s">
        <v>25</v>
      </c>
      <c r="E6" s="38">
        <v>25</v>
      </c>
      <c r="F6" s="27"/>
      <c r="G6" s="27"/>
      <c r="H6" s="27"/>
      <c r="I6" s="1"/>
      <c r="J6" s="1"/>
      <c r="K6" s="1"/>
      <c r="L6" s="1"/>
      <c r="M6" s="1"/>
      <c r="N6" s="1"/>
      <c r="O6" s="1"/>
      <c r="P6" s="1"/>
      <c r="Q6" s="1"/>
    </row>
    <row r="7" spans="1:17" ht="14.4">
      <c r="A7" s="2" t="s">
        <v>26</v>
      </c>
      <c r="B7" s="2" t="s">
        <v>4</v>
      </c>
      <c r="C7" s="27"/>
      <c r="D7" s="27" t="s">
        <v>27</v>
      </c>
      <c r="E7" s="38">
        <v>4</v>
      </c>
      <c r="F7" s="27"/>
      <c r="G7" s="27"/>
      <c r="H7" s="27"/>
      <c r="I7" s="1"/>
      <c r="J7" s="1"/>
      <c r="K7" s="1"/>
      <c r="L7" s="1"/>
      <c r="M7" s="1"/>
      <c r="N7" s="1"/>
      <c r="O7" s="1"/>
      <c r="P7" s="1"/>
      <c r="Q7" s="1"/>
    </row>
    <row r="8" spans="1:17" ht="14.4">
      <c r="A8" s="27" t="s">
        <v>28</v>
      </c>
      <c r="B8" s="33">
        <f>SUM('Sucursales y Unidades'!C7:C21)</f>
        <v>0</v>
      </c>
      <c r="C8" s="27"/>
      <c r="D8" s="27" t="s">
        <v>29</v>
      </c>
      <c r="E8" s="37">
        <v>0</v>
      </c>
      <c r="F8" s="27"/>
      <c r="G8" s="27"/>
      <c r="H8" s="27"/>
      <c r="I8" s="1"/>
      <c r="J8" s="1"/>
      <c r="K8" s="1"/>
      <c r="L8" s="1"/>
      <c r="M8" s="1"/>
      <c r="N8" s="1"/>
      <c r="O8" s="1"/>
      <c r="P8" s="1"/>
      <c r="Q8" s="1"/>
    </row>
    <row r="9" spans="1:17" ht="14.4">
      <c r="A9" s="27" t="s">
        <v>8</v>
      </c>
      <c r="B9" s="33">
        <f>B8+B5</f>
        <v>0</v>
      </c>
      <c r="C9" s="27"/>
      <c r="D9" s="27"/>
      <c r="E9" s="27"/>
      <c r="F9" s="27"/>
      <c r="G9" s="27"/>
      <c r="H9" s="27"/>
      <c r="I9" s="1"/>
      <c r="J9" s="1"/>
      <c r="K9" s="1"/>
      <c r="L9" s="1"/>
      <c r="M9" s="1"/>
      <c r="N9" s="1"/>
      <c r="O9" s="1"/>
      <c r="P9" s="1"/>
      <c r="Q9" s="1"/>
    </row>
    <row r="10" spans="1:17" ht="14.4">
      <c r="A10" s="27" t="s">
        <v>6</v>
      </c>
      <c r="B10" s="33">
        <f>SUM('Sucursales y Unidades'!G7:G21)</f>
        <v>0</v>
      </c>
      <c r="C10" s="27"/>
      <c r="D10" s="2" t="s">
        <v>30</v>
      </c>
      <c r="E10" s="2" t="s">
        <v>4</v>
      </c>
      <c r="F10" s="27"/>
      <c r="G10" s="27"/>
      <c r="H10" s="27"/>
      <c r="I10" s="1"/>
      <c r="J10" s="1"/>
      <c r="K10" s="1"/>
      <c r="L10" s="1"/>
      <c r="M10" s="1"/>
      <c r="N10" s="1"/>
      <c r="O10" s="1"/>
      <c r="P10" s="1"/>
      <c r="Q10" s="1"/>
    </row>
    <row r="11" spans="1:17" ht="14.4">
      <c r="A11" s="27" t="s">
        <v>10</v>
      </c>
      <c r="B11" s="34">
        <f>IF(B10=0,0,SUMPRODUCT('Sucursales y Unidades'!G7:G21,'Sucursales y Unidades'!I7:I21)/B10)</f>
        <v>0</v>
      </c>
      <c r="C11" s="27"/>
      <c r="D11" s="27" t="s">
        <v>31</v>
      </c>
      <c r="E11" s="35">
        <f>B12</f>
        <v>0</v>
      </c>
      <c r="F11" s="27"/>
      <c r="G11" s="27"/>
      <c r="H11" s="27"/>
      <c r="I11" s="1"/>
      <c r="J11" s="1"/>
      <c r="K11" s="1"/>
      <c r="L11" s="1"/>
      <c r="M11" s="1"/>
      <c r="N11" s="1"/>
      <c r="O11" s="1"/>
      <c r="P11" s="1"/>
      <c r="Q11" s="1"/>
    </row>
    <row r="12" spans="1:17" ht="14.4">
      <c r="A12" s="27" t="s">
        <v>12</v>
      </c>
      <c r="B12" s="33">
        <f>IF(B11&lt;=0,0,B9/B11)</f>
        <v>0</v>
      </c>
      <c r="C12" s="27"/>
      <c r="D12" s="27" t="s">
        <v>32</v>
      </c>
      <c r="E12" s="35">
        <f>IF(E7=0,0,E11/E7)</f>
        <v>0</v>
      </c>
      <c r="F12" s="27"/>
      <c r="G12" s="27"/>
      <c r="H12" s="27"/>
      <c r="I12" s="1"/>
      <c r="J12" s="1"/>
      <c r="K12" s="1"/>
      <c r="L12" s="1"/>
      <c r="M12" s="1"/>
      <c r="N12" s="1"/>
      <c r="O12" s="1"/>
      <c r="P12" s="1"/>
      <c r="Q12" s="1"/>
    </row>
    <row r="13" spans="1:17" ht="14.4">
      <c r="A13" s="27" t="s">
        <v>14</v>
      </c>
      <c r="B13" s="33">
        <f>B10-B12</f>
        <v>0</v>
      </c>
      <c r="C13" s="27"/>
      <c r="D13" s="27" t="s">
        <v>33</v>
      </c>
      <c r="E13" s="35">
        <f>IF(E6=0,0,E11/E6)</f>
        <v>0</v>
      </c>
      <c r="F13" s="27"/>
      <c r="G13" s="27"/>
      <c r="H13" s="27"/>
      <c r="I13" s="1"/>
      <c r="J13" s="1"/>
      <c r="K13" s="1"/>
      <c r="L13" s="1"/>
      <c r="M13" s="1"/>
      <c r="N13" s="1"/>
      <c r="O13" s="1"/>
      <c r="P13" s="1"/>
      <c r="Q13" s="1"/>
    </row>
    <row r="14" spans="1:17" ht="14.4">
      <c r="A14" s="27" t="s">
        <v>34</v>
      </c>
      <c r="B14" s="34">
        <f>IF(B10=0,0,B13/B10)</f>
        <v>0</v>
      </c>
      <c r="C14" s="27"/>
      <c r="D14" s="27" t="s">
        <v>35</v>
      </c>
      <c r="E14" s="36">
        <f>IF(E8=0,0,E11/E8)</f>
        <v>0</v>
      </c>
      <c r="F14" s="27"/>
      <c r="G14" s="27"/>
      <c r="H14" s="27"/>
      <c r="I14" s="1"/>
      <c r="J14" s="1"/>
      <c r="K14" s="1"/>
      <c r="L14" s="1"/>
      <c r="M14" s="1"/>
      <c r="N14" s="1"/>
      <c r="O14" s="1"/>
      <c r="P14" s="1"/>
      <c r="Q14" s="1"/>
    </row>
    <row r="15" spans="1:17" ht="14.4">
      <c r="A15" s="27" t="s">
        <v>16</v>
      </c>
      <c r="B15" s="33">
        <f>SUM('Sucursales y Unidades'!Q7:Q21)</f>
        <v>0</v>
      </c>
      <c r="C15" s="27"/>
      <c r="D15" s="27"/>
      <c r="E15" s="27"/>
      <c r="F15" s="27"/>
      <c r="G15" s="27"/>
      <c r="H15" s="27"/>
      <c r="I15" s="1"/>
      <c r="J15" s="1"/>
      <c r="K15" s="1"/>
      <c r="L15" s="1"/>
      <c r="M15" s="1"/>
      <c r="N15" s="1"/>
      <c r="O15" s="1"/>
      <c r="P15" s="1"/>
      <c r="Q15" s="1"/>
    </row>
    <row r="16" spans="1:17" ht="14.4">
      <c r="A16" s="27"/>
      <c r="B16" s="27"/>
      <c r="C16" s="27"/>
      <c r="D16" s="27"/>
      <c r="E16" s="27"/>
      <c r="F16" s="27"/>
      <c r="G16" s="27"/>
      <c r="H16" s="27"/>
      <c r="I16" s="1"/>
      <c r="J16" s="1"/>
      <c r="K16" s="1"/>
      <c r="L16" s="1"/>
      <c r="M16" s="1"/>
      <c r="N16" s="1"/>
      <c r="O16" s="1"/>
      <c r="P16" s="1"/>
      <c r="Q16" s="1"/>
    </row>
    <row r="17" spans="1:17" ht="14.4">
      <c r="A17" s="27"/>
      <c r="B17" s="27"/>
      <c r="C17" s="27"/>
      <c r="D17" s="27"/>
      <c r="E17" s="27"/>
      <c r="F17" s="27"/>
      <c r="G17" s="27"/>
      <c r="H17" s="27"/>
      <c r="I17" s="1"/>
      <c r="J17" s="1"/>
      <c r="K17" s="1"/>
      <c r="L17" s="1"/>
      <c r="M17" s="1"/>
      <c r="N17" s="1"/>
      <c r="O17" s="1"/>
      <c r="P17" s="1"/>
      <c r="Q17" s="1"/>
    </row>
    <row r="18" spans="1:17" ht="14.4">
      <c r="A18" s="20" t="s">
        <v>36</v>
      </c>
      <c r="B18" s="20"/>
      <c r="C18" s="20"/>
      <c r="D18" s="20"/>
      <c r="E18" s="20"/>
      <c r="F18" s="20"/>
      <c r="G18" s="20"/>
      <c r="H18" s="20"/>
      <c r="I18" s="1"/>
      <c r="J18" s="1"/>
      <c r="K18" s="1"/>
      <c r="L18" s="1"/>
      <c r="M18" s="1"/>
      <c r="N18" s="1"/>
      <c r="O18" s="1"/>
      <c r="P18" s="1"/>
      <c r="Q18" s="1"/>
    </row>
    <row r="19" spans="1:17" ht="14.4">
      <c r="A19" s="23" t="str">
        <f>IF(B10=0,"Captura primero tus sucursales o unidades de negocio.",IF(B14&lt;0,"Tus ventas actuales están por debajo del punto de equilibrio. La prioridad es recuperar margen, reducir costos o aumentar ventas.",IF(B14&lt;0.15,"Estás por encima del punto de equilibrio, pero con poco margen de seguridad. Una caída moderada de ventas puede llevarte a pérdidas.","Tu empresa está por encima del punto de equilibrio con un margen de seguridad razonable. Ahora enfócate en mejorar rentabilidad y crecimiento.")))</f>
        <v>Captura primero tus sucursales o unidades de negocio.</v>
      </c>
      <c r="B19" s="23"/>
      <c r="C19" s="23"/>
      <c r="D19" s="23"/>
      <c r="E19" s="23"/>
      <c r="F19" s="23"/>
      <c r="G19" s="23"/>
      <c r="H19" s="23"/>
      <c r="I19" s="1"/>
      <c r="J19" s="1"/>
      <c r="K19" s="1"/>
      <c r="L19" s="1"/>
      <c r="M19" s="1"/>
      <c r="N19" s="1"/>
      <c r="O19" s="1"/>
      <c r="P19" s="1"/>
      <c r="Q19" s="1"/>
    </row>
    <row r="20" spans="1:17" ht="14.4">
      <c r="A20" s="23"/>
      <c r="B20" s="23"/>
      <c r="C20" s="23"/>
      <c r="D20" s="23"/>
      <c r="E20" s="23"/>
      <c r="F20" s="23"/>
      <c r="G20" s="23"/>
      <c r="H20" s="23"/>
      <c r="I20" s="1"/>
      <c r="J20" s="1"/>
      <c r="K20" s="1"/>
      <c r="L20" s="1"/>
      <c r="M20" s="1"/>
      <c r="N20" s="1"/>
      <c r="O20" s="1"/>
      <c r="P20" s="1"/>
      <c r="Q20" s="1"/>
    </row>
    <row r="21" spans="1:17" ht="14.4">
      <c r="A21" s="23"/>
      <c r="B21" s="23"/>
      <c r="C21" s="23"/>
      <c r="D21" s="23"/>
      <c r="E21" s="23"/>
      <c r="F21" s="23"/>
      <c r="G21" s="23"/>
      <c r="H21" s="23"/>
      <c r="I21" s="1"/>
      <c r="J21" s="1"/>
      <c r="K21" s="1"/>
      <c r="L21" s="1"/>
      <c r="M21" s="1"/>
      <c r="N21" s="1"/>
      <c r="O21" s="1"/>
      <c r="P21" s="1"/>
      <c r="Q21" s="1"/>
    </row>
    <row r="22" spans="1:17" ht="14.4" hidden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4.4" hidden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4" hidden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4.4" hidden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4.4" hidden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4.4" hidden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4" hidden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4.4" hidden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4.4" hidden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4.4" hidden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4.4" hidden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4.4" hidden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4.4" hidden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" hidden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4.4" hidden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4" hidden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4.4" hidden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4.4" hidden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4.4" hidden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4.4" hidden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4.4" hidden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4.4" hidden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4.4" hidden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4.4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4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4" hidden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4.4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4.4" hidden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4.4" hidden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</sheetData>
  <mergeCells count="4">
    <mergeCell ref="A1:H2"/>
    <mergeCell ref="D4:H4"/>
    <mergeCell ref="A18:H18"/>
    <mergeCell ref="A19:H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0"/>
  <sheetViews>
    <sheetView workbookViewId="0">
      <selection activeCell="A23" sqref="A23:F23"/>
    </sheetView>
  </sheetViews>
  <sheetFormatPr defaultRowHeight="13.8"/>
  <cols>
    <col min="1" max="1" width="24" customWidth="1"/>
    <col min="2" max="3" width="18" customWidth="1"/>
    <col min="4" max="4" width="16" customWidth="1"/>
    <col min="5" max="5" width="19" customWidth="1"/>
    <col min="6" max="6" width="18" customWidth="1"/>
    <col min="7" max="7" width="16" customWidth="1"/>
    <col min="8" max="8" width="18" customWidth="1"/>
    <col min="9" max="9" width="17" customWidth="1"/>
    <col min="10" max="10" width="14" customWidth="1"/>
    <col min="11" max="12" width="18" customWidth="1"/>
    <col min="13" max="13" width="14" customWidth="1"/>
    <col min="14" max="16" width="16" customWidth="1"/>
    <col min="17" max="17" width="17" customWidth="1"/>
  </cols>
  <sheetData>
    <row r="1" spans="1:17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4.6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>
      <c r="A3" s="24" t="s">
        <v>38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4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6" customHeight="1">
      <c r="A6" s="5" t="s">
        <v>39</v>
      </c>
      <c r="B6" s="5" t="s">
        <v>40</v>
      </c>
      <c r="C6" s="5" t="s">
        <v>28</v>
      </c>
      <c r="D6" s="5" t="s">
        <v>41</v>
      </c>
      <c r="E6" s="5" t="s">
        <v>42</v>
      </c>
      <c r="F6" s="5" t="s">
        <v>43</v>
      </c>
      <c r="G6" s="5" t="s">
        <v>6</v>
      </c>
      <c r="H6" s="5" t="s">
        <v>44</v>
      </c>
      <c r="I6" s="5" t="s">
        <v>45</v>
      </c>
      <c r="J6" s="5" t="s">
        <v>46</v>
      </c>
      <c r="K6" s="5" t="s">
        <v>47</v>
      </c>
      <c r="L6" s="5" t="s">
        <v>48</v>
      </c>
      <c r="M6" s="5" t="s">
        <v>49</v>
      </c>
      <c r="N6" s="5" t="s">
        <v>50</v>
      </c>
      <c r="O6" s="5" t="s">
        <v>51</v>
      </c>
      <c r="P6" s="5" t="s">
        <v>52</v>
      </c>
      <c r="Q6" s="5" t="s">
        <v>53</v>
      </c>
    </row>
    <row r="7" spans="1:17" ht="14.4">
      <c r="A7" s="6"/>
      <c r="B7" s="6"/>
      <c r="C7" s="7"/>
      <c r="D7" s="7"/>
      <c r="E7" s="7"/>
      <c r="F7" s="8"/>
      <c r="G7" s="9">
        <f t="shared" ref="G7:G21" si="0">IF(OR(D7="",F7=""),0,D7*F7)</f>
        <v>0</v>
      </c>
      <c r="H7" s="9">
        <f t="shared" ref="H7:H21" si="1">IF(OR(D7="",E7=""),0,D7-E7)</f>
        <v>0</v>
      </c>
      <c r="I7" s="10">
        <f t="shared" ref="I7:I21" si="2">IF(D7=0,0,H7/D7)</f>
        <v>0</v>
      </c>
      <c r="J7" s="10">
        <f t="shared" ref="J7:J21" si="3">IF(SUM($G$7:$G$21)=0,0,G7/SUM($G$7:$G$21))</f>
        <v>0</v>
      </c>
      <c r="K7" s="4">
        <f>J7*Empresa!$B$5</f>
        <v>0</v>
      </c>
      <c r="L7" s="4">
        <f t="shared" ref="L7:L21" si="4">C7+K7</f>
        <v>0</v>
      </c>
      <c r="M7" s="11">
        <f t="shared" ref="M7:M21" si="5">IF(H7&lt;=0,0,L7/H7)</f>
        <v>0</v>
      </c>
      <c r="N7" s="9">
        <f t="shared" ref="N7:N21" si="6">M7*D7</f>
        <v>0</v>
      </c>
      <c r="O7" s="9">
        <f t="shared" ref="O7:O21" si="7">G7-N7</f>
        <v>0</v>
      </c>
      <c r="P7" s="10">
        <f t="shared" ref="P7:P21" si="8">IF(G7=0,0,O7/G7)</f>
        <v>0</v>
      </c>
      <c r="Q7" s="9">
        <f t="shared" ref="Q7:Q21" si="9">G7-(E7*F7)-L7</f>
        <v>0</v>
      </c>
    </row>
    <row r="8" spans="1:17" ht="14.4">
      <c r="A8" s="6"/>
      <c r="B8" s="6"/>
      <c r="C8" s="7"/>
      <c r="D8" s="7"/>
      <c r="E8" s="7"/>
      <c r="F8" s="8"/>
      <c r="G8" s="9">
        <f t="shared" si="0"/>
        <v>0</v>
      </c>
      <c r="H8" s="9">
        <f t="shared" si="1"/>
        <v>0</v>
      </c>
      <c r="I8" s="10">
        <f t="shared" si="2"/>
        <v>0</v>
      </c>
      <c r="J8" s="10">
        <f t="shared" si="3"/>
        <v>0</v>
      </c>
      <c r="K8" s="4">
        <f>J8*Empresa!$B$5</f>
        <v>0</v>
      </c>
      <c r="L8" s="4">
        <f t="shared" si="4"/>
        <v>0</v>
      </c>
      <c r="M8" s="11">
        <f t="shared" si="5"/>
        <v>0</v>
      </c>
      <c r="N8" s="9">
        <f t="shared" si="6"/>
        <v>0</v>
      </c>
      <c r="O8" s="9">
        <f t="shared" si="7"/>
        <v>0</v>
      </c>
      <c r="P8" s="10">
        <f t="shared" si="8"/>
        <v>0</v>
      </c>
      <c r="Q8" s="9">
        <f t="shared" si="9"/>
        <v>0</v>
      </c>
    </row>
    <row r="9" spans="1:17" ht="14.4">
      <c r="A9" s="6"/>
      <c r="B9" s="6"/>
      <c r="C9" s="7"/>
      <c r="D9" s="7"/>
      <c r="E9" s="7"/>
      <c r="F9" s="8"/>
      <c r="G9" s="9">
        <f t="shared" si="0"/>
        <v>0</v>
      </c>
      <c r="H9" s="9">
        <f t="shared" si="1"/>
        <v>0</v>
      </c>
      <c r="I9" s="10">
        <f t="shared" si="2"/>
        <v>0</v>
      </c>
      <c r="J9" s="10">
        <f t="shared" si="3"/>
        <v>0</v>
      </c>
      <c r="K9" s="4">
        <f>J9*Empresa!$B$5</f>
        <v>0</v>
      </c>
      <c r="L9" s="4">
        <f t="shared" si="4"/>
        <v>0</v>
      </c>
      <c r="M9" s="11">
        <f t="shared" si="5"/>
        <v>0</v>
      </c>
      <c r="N9" s="9">
        <f t="shared" si="6"/>
        <v>0</v>
      </c>
      <c r="O9" s="9">
        <f t="shared" si="7"/>
        <v>0</v>
      </c>
      <c r="P9" s="10">
        <f t="shared" si="8"/>
        <v>0</v>
      </c>
      <c r="Q9" s="9">
        <f t="shared" si="9"/>
        <v>0</v>
      </c>
    </row>
    <row r="10" spans="1:17" ht="14.4">
      <c r="A10" s="6"/>
      <c r="B10" s="6"/>
      <c r="C10" s="7"/>
      <c r="D10" s="7"/>
      <c r="E10" s="7"/>
      <c r="F10" s="8"/>
      <c r="G10" s="9">
        <f t="shared" si="0"/>
        <v>0</v>
      </c>
      <c r="H10" s="9">
        <f t="shared" si="1"/>
        <v>0</v>
      </c>
      <c r="I10" s="10">
        <f t="shared" si="2"/>
        <v>0</v>
      </c>
      <c r="J10" s="10">
        <f t="shared" si="3"/>
        <v>0</v>
      </c>
      <c r="K10" s="4">
        <f>J10*Empresa!$B$5</f>
        <v>0</v>
      </c>
      <c r="L10" s="4">
        <f t="shared" si="4"/>
        <v>0</v>
      </c>
      <c r="M10" s="11">
        <f t="shared" si="5"/>
        <v>0</v>
      </c>
      <c r="N10" s="9">
        <f t="shared" si="6"/>
        <v>0</v>
      </c>
      <c r="O10" s="9">
        <f t="shared" si="7"/>
        <v>0</v>
      </c>
      <c r="P10" s="10">
        <f t="shared" si="8"/>
        <v>0</v>
      </c>
      <c r="Q10" s="9">
        <f t="shared" si="9"/>
        <v>0</v>
      </c>
    </row>
    <row r="11" spans="1:17" ht="14.4">
      <c r="A11" s="6"/>
      <c r="B11" s="6"/>
      <c r="C11" s="7"/>
      <c r="D11" s="7"/>
      <c r="E11" s="7"/>
      <c r="F11" s="8"/>
      <c r="G11" s="9">
        <f t="shared" si="0"/>
        <v>0</v>
      </c>
      <c r="H11" s="9">
        <f t="shared" si="1"/>
        <v>0</v>
      </c>
      <c r="I11" s="10">
        <f t="shared" si="2"/>
        <v>0</v>
      </c>
      <c r="J11" s="10">
        <f t="shared" si="3"/>
        <v>0</v>
      </c>
      <c r="K11" s="4">
        <f>J11*Empresa!$B$5</f>
        <v>0</v>
      </c>
      <c r="L11" s="4">
        <f t="shared" si="4"/>
        <v>0</v>
      </c>
      <c r="M11" s="11">
        <f t="shared" si="5"/>
        <v>0</v>
      </c>
      <c r="N11" s="9">
        <f t="shared" si="6"/>
        <v>0</v>
      </c>
      <c r="O11" s="9">
        <f t="shared" si="7"/>
        <v>0</v>
      </c>
      <c r="P11" s="10">
        <f t="shared" si="8"/>
        <v>0</v>
      </c>
      <c r="Q11" s="9">
        <f t="shared" si="9"/>
        <v>0</v>
      </c>
    </row>
    <row r="12" spans="1:17" ht="14.4">
      <c r="A12" s="6"/>
      <c r="B12" s="6"/>
      <c r="C12" s="7"/>
      <c r="D12" s="7"/>
      <c r="E12" s="7"/>
      <c r="F12" s="8"/>
      <c r="G12" s="9">
        <f t="shared" si="0"/>
        <v>0</v>
      </c>
      <c r="H12" s="9">
        <f t="shared" si="1"/>
        <v>0</v>
      </c>
      <c r="I12" s="10">
        <f t="shared" si="2"/>
        <v>0</v>
      </c>
      <c r="J12" s="10">
        <f t="shared" si="3"/>
        <v>0</v>
      </c>
      <c r="K12" s="4">
        <f>J12*Empresa!$B$5</f>
        <v>0</v>
      </c>
      <c r="L12" s="4">
        <f t="shared" si="4"/>
        <v>0</v>
      </c>
      <c r="M12" s="11">
        <f t="shared" si="5"/>
        <v>0</v>
      </c>
      <c r="N12" s="9">
        <f t="shared" si="6"/>
        <v>0</v>
      </c>
      <c r="O12" s="9">
        <f t="shared" si="7"/>
        <v>0</v>
      </c>
      <c r="P12" s="10">
        <f t="shared" si="8"/>
        <v>0</v>
      </c>
      <c r="Q12" s="9">
        <f t="shared" si="9"/>
        <v>0</v>
      </c>
    </row>
    <row r="13" spans="1:17" ht="14.4">
      <c r="A13" s="6"/>
      <c r="B13" s="6"/>
      <c r="C13" s="7"/>
      <c r="D13" s="7"/>
      <c r="E13" s="7"/>
      <c r="F13" s="8"/>
      <c r="G13" s="9">
        <f t="shared" si="0"/>
        <v>0</v>
      </c>
      <c r="H13" s="9">
        <f t="shared" si="1"/>
        <v>0</v>
      </c>
      <c r="I13" s="10">
        <f t="shared" si="2"/>
        <v>0</v>
      </c>
      <c r="J13" s="10">
        <f t="shared" si="3"/>
        <v>0</v>
      </c>
      <c r="K13" s="4">
        <f>J13*Empresa!$B$5</f>
        <v>0</v>
      </c>
      <c r="L13" s="4">
        <f t="shared" si="4"/>
        <v>0</v>
      </c>
      <c r="M13" s="11">
        <f t="shared" si="5"/>
        <v>0</v>
      </c>
      <c r="N13" s="9">
        <f t="shared" si="6"/>
        <v>0</v>
      </c>
      <c r="O13" s="9">
        <f t="shared" si="7"/>
        <v>0</v>
      </c>
      <c r="P13" s="10">
        <f t="shared" si="8"/>
        <v>0</v>
      </c>
      <c r="Q13" s="9">
        <f t="shared" si="9"/>
        <v>0</v>
      </c>
    </row>
    <row r="14" spans="1:17" ht="14.4">
      <c r="A14" s="6"/>
      <c r="B14" s="6"/>
      <c r="C14" s="7"/>
      <c r="D14" s="7"/>
      <c r="E14" s="7"/>
      <c r="F14" s="8"/>
      <c r="G14" s="9">
        <f t="shared" si="0"/>
        <v>0</v>
      </c>
      <c r="H14" s="9">
        <f t="shared" si="1"/>
        <v>0</v>
      </c>
      <c r="I14" s="10">
        <f t="shared" si="2"/>
        <v>0</v>
      </c>
      <c r="J14" s="10">
        <f t="shared" si="3"/>
        <v>0</v>
      </c>
      <c r="K14" s="4">
        <f>J14*Empresa!$B$5</f>
        <v>0</v>
      </c>
      <c r="L14" s="4">
        <f t="shared" si="4"/>
        <v>0</v>
      </c>
      <c r="M14" s="11">
        <f t="shared" si="5"/>
        <v>0</v>
      </c>
      <c r="N14" s="9">
        <f t="shared" si="6"/>
        <v>0</v>
      </c>
      <c r="O14" s="9">
        <f t="shared" si="7"/>
        <v>0</v>
      </c>
      <c r="P14" s="10">
        <f t="shared" si="8"/>
        <v>0</v>
      </c>
      <c r="Q14" s="9">
        <f t="shared" si="9"/>
        <v>0</v>
      </c>
    </row>
    <row r="15" spans="1:17" ht="14.4">
      <c r="A15" s="6"/>
      <c r="B15" s="6"/>
      <c r="C15" s="7"/>
      <c r="D15" s="7"/>
      <c r="E15" s="7"/>
      <c r="F15" s="8"/>
      <c r="G15" s="9">
        <f t="shared" si="0"/>
        <v>0</v>
      </c>
      <c r="H15" s="9">
        <f t="shared" si="1"/>
        <v>0</v>
      </c>
      <c r="I15" s="10">
        <f t="shared" si="2"/>
        <v>0</v>
      </c>
      <c r="J15" s="10">
        <f t="shared" si="3"/>
        <v>0</v>
      </c>
      <c r="K15" s="4">
        <f>J15*Empresa!$B$5</f>
        <v>0</v>
      </c>
      <c r="L15" s="4">
        <f t="shared" si="4"/>
        <v>0</v>
      </c>
      <c r="M15" s="11">
        <f t="shared" si="5"/>
        <v>0</v>
      </c>
      <c r="N15" s="9">
        <f t="shared" si="6"/>
        <v>0</v>
      </c>
      <c r="O15" s="9">
        <f t="shared" si="7"/>
        <v>0</v>
      </c>
      <c r="P15" s="10">
        <f t="shared" si="8"/>
        <v>0</v>
      </c>
      <c r="Q15" s="9">
        <f t="shared" si="9"/>
        <v>0</v>
      </c>
    </row>
    <row r="16" spans="1:17" ht="14.4">
      <c r="A16" s="6"/>
      <c r="B16" s="6"/>
      <c r="C16" s="7"/>
      <c r="D16" s="7"/>
      <c r="E16" s="7"/>
      <c r="F16" s="8"/>
      <c r="G16" s="9">
        <f t="shared" si="0"/>
        <v>0</v>
      </c>
      <c r="H16" s="9">
        <f t="shared" si="1"/>
        <v>0</v>
      </c>
      <c r="I16" s="10">
        <f t="shared" si="2"/>
        <v>0</v>
      </c>
      <c r="J16" s="10">
        <f t="shared" si="3"/>
        <v>0</v>
      </c>
      <c r="K16" s="4">
        <f>J16*Empresa!$B$5</f>
        <v>0</v>
      </c>
      <c r="L16" s="4">
        <f t="shared" si="4"/>
        <v>0</v>
      </c>
      <c r="M16" s="11">
        <f t="shared" si="5"/>
        <v>0</v>
      </c>
      <c r="N16" s="9">
        <f t="shared" si="6"/>
        <v>0</v>
      </c>
      <c r="O16" s="9">
        <f t="shared" si="7"/>
        <v>0</v>
      </c>
      <c r="P16" s="10">
        <f t="shared" si="8"/>
        <v>0</v>
      </c>
      <c r="Q16" s="9">
        <f t="shared" si="9"/>
        <v>0</v>
      </c>
    </row>
    <row r="17" spans="1:17" ht="14.4">
      <c r="A17" s="6"/>
      <c r="B17" s="6"/>
      <c r="C17" s="7"/>
      <c r="D17" s="7"/>
      <c r="E17" s="7"/>
      <c r="F17" s="8"/>
      <c r="G17" s="9">
        <f t="shared" si="0"/>
        <v>0</v>
      </c>
      <c r="H17" s="9">
        <f t="shared" si="1"/>
        <v>0</v>
      </c>
      <c r="I17" s="10">
        <f t="shared" si="2"/>
        <v>0</v>
      </c>
      <c r="J17" s="10">
        <f t="shared" si="3"/>
        <v>0</v>
      </c>
      <c r="K17" s="4">
        <f>J17*Empresa!$B$5</f>
        <v>0</v>
      </c>
      <c r="L17" s="4">
        <f t="shared" si="4"/>
        <v>0</v>
      </c>
      <c r="M17" s="11">
        <f t="shared" si="5"/>
        <v>0</v>
      </c>
      <c r="N17" s="9">
        <f t="shared" si="6"/>
        <v>0</v>
      </c>
      <c r="O17" s="9">
        <f t="shared" si="7"/>
        <v>0</v>
      </c>
      <c r="P17" s="10">
        <f t="shared" si="8"/>
        <v>0</v>
      </c>
      <c r="Q17" s="9">
        <f t="shared" si="9"/>
        <v>0</v>
      </c>
    </row>
    <row r="18" spans="1:17" ht="14.4">
      <c r="A18" s="6"/>
      <c r="B18" s="6"/>
      <c r="C18" s="7"/>
      <c r="D18" s="7"/>
      <c r="E18" s="7"/>
      <c r="F18" s="8"/>
      <c r="G18" s="9">
        <f t="shared" si="0"/>
        <v>0</v>
      </c>
      <c r="H18" s="9">
        <f t="shared" si="1"/>
        <v>0</v>
      </c>
      <c r="I18" s="10">
        <f t="shared" si="2"/>
        <v>0</v>
      </c>
      <c r="J18" s="10">
        <f t="shared" si="3"/>
        <v>0</v>
      </c>
      <c r="K18" s="4">
        <f>J18*Empresa!$B$5</f>
        <v>0</v>
      </c>
      <c r="L18" s="4">
        <f t="shared" si="4"/>
        <v>0</v>
      </c>
      <c r="M18" s="11">
        <f t="shared" si="5"/>
        <v>0</v>
      </c>
      <c r="N18" s="9">
        <f t="shared" si="6"/>
        <v>0</v>
      </c>
      <c r="O18" s="9">
        <f t="shared" si="7"/>
        <v>0</v>
      </c>
      <c r="P18" s="10">
        <f t="shared" si="8"/>
        <v>0</v>
      </c>
      <c r="Q18" s="9">
        <f t="shared" si="9"/>
        <v>0</v>
      </c>
    </row>
    <row r="19" spans="1:17" ht="14.4">
      <c r="A19" s="6"/>
      <c r="B19" s="6"/>
      <c r="C19" s="7"/>
      <c r="D19" s="7"/>
      <c r="E19" s="7"/>
      <c r="F19" s="8"/>
      <c r="G19" s="9">
        <f t="shared" si="0"/>
        <v>0</v>
      </c>
      <c r="H19" s="9">
        <f t="shared" si="1"/>
        <v>0</v>
      </c>
      <c r="I19" s="10">
        <f t="shared" si="2"/>
        <v>0</v>
      </c>
      <c r="J19" s="10">
        <f t="shared" si="3"/>
        <v>0</v>
      </c>
      <c r="K19" s="4">
        <f>J19*Empresa!$B$5</f>
        <v>0</v>
      </c>
      <c r="L19" s="4">
        <f t="shared" si="4"/>
        <v>0</v>
      </c>
      <c r="M19" s="11">
        <f t="shared" si="5"/>
        <v>0</v>
      </c>
      <c r="N19" s="9">
        <f t="shared" si="6"/>
        <v>0</v>
      </c>
      <c r="O19" s="9">
        <f t="shared" si="7"/>
        <v>0</v>
      </c>
      <c r="P19" s="10">
        <f t="shared" si="8"/>
        <v>0</v>
      </c>
      <c r="Q19" s="9">
        <f t="shared" si="9"/>
        <v>0</v>
      </c>
    </row>
    <row r="20" spans="1:17" ht="14.4">
      <c r="A20" s="6"/>
      <c r="B20" s="6"/>
      <c r="C20" s="7"/>
      <c r="D20" s="7"/>
      <c r="E20" s="7"/>
      <c r="F20" s="8"/>
      <c r="G20" s="9">
        <f t="shared" si="0"/>
        <v>0</v>
      </c>
      <c r="H20" s="9">
        <f t="shared" si="1"/>
        <v>0</v>
      </c>
      <c r="I20" s="10">
        <f t="shared" si="2"/>
        <v>0</v>
      </c>
      <c r="J20" s="10">
        <f t="shared" si="3"/>
        <v>0</v>
      </c>
      <c r="K20" s="4">
        <f>J20*Empresa!$B$5</f>
        <v>0</v>
      </c>
      <c r="L20" s="4">
        <f t="shared" si="4"/>
        <v>0</v>
      </c>
      <c r="M20" s="11">
        <f t="shared" si="5"/>
        <v>0</v>
      </c>
      <c r="N20" s="9">
        <f t="shared" si="6"/>
        <v>0</v>
      </c>
      <c r="O20" s="9">
        <f t="shared" si="7"/>
        <v>0</v>
      </c>
      <c r="P20" s="10">
        <f t="shared" si="8"/>
        <v>0</v>
      </c>
      <c r="Q20" s="9">
        <f t="shared" si="9"/>
        <v>0</v>
      </c>
    </row>
    <row r="21" spans="1:17" ht="14.4">
      <c r="A21" s="6"/>
      <c r="B21" s="6"/>
      <c r="C21" s="7"/>
      <c r="D21" s="7"/>
      <c r="E21" s="7"/>
      <c r="F21" s="8"/>
      <c r="G21" s="9">
        <f t="shared" si="0"/>
        <v>0</v>
      </c>
      <c r="H21" s="9">
        <f t="shared" si="1"/>
        <v>0</v>
      </c>
      <c r="I21" s="10">
        <f t="shared" si="2"/>
        <v>0</v>
      </c>
      <c r="J21" s="10">
        <f t="shared" si="3"/>
        <v>0</v>
      </c>
      <c r="K21" s="4">
        <f>J21*Empresa!$B$5</f>
        <v>0</v>
      </c>
      <c r="L21" s="4">
        <f t="shared" si="4"/>
        <v>0</v>
      </c>
      <c r="M21" s="11">
        <f t="shared" si="5"/>
        <v>0</v>
      </c>
      <c r="N21" s="9">
        <f t="shared" si="6"/>
        <v>0</v>
      </c>
      <c r="O21" s="9">
        <f t="shared" si="7"/>
        <v>0</v>
      </c>
      <c r="P21" s="10">
        <f t="shared" si="8"/>
        <v>0</v>
      </c>
      <c r="Q21" s="9">
        <f t="shared" si="9"/>
        <v>0</v>
      </c>
    </row>
    <row r="22" spans="1:17" ht="14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4.4">
      <c r="A23" s="25" t="s">
        <v>54</v>
      </c>
      <c r="B23" s="25"/>
      <c r="C23" s="26">
        <f>SUM(C7:C21)</f>
        <v>0</v>
      </c>
      <c r="D23" s="25"/>
      <c r="E23" s="25"/>
      <c r="F23" s="25"/>
      <c r="G23" s="13">
        <f>SUM(G7:G21)</f>
        <v>0</v>
      </c>
      <c r="H23" s="12"/>
      <c r="I23" s="14">
        <f>IF(G23=0,0,SUMPRODUCT(G7:G21,I7:I21)/G23)</f>
        <v>0</v>
      </c>
      <c r="J23" s="12"/>
      <c r="K23" s="13">
        <f>SUM(K7:K21)</f>
        <v>0</v>
      </c>
      <c r="L23" s="13">
        <f>SUM(L7:L21)</f>
        <v>0</v>
      </c>
      <c r="M23" s="12"/>
      <c r="N23" s="13">
        <f>SUM(N7:N21)</f>
        <v>0</v>
      </c>
      <c r="O23" s="13">
        <f>SUM(O7:O21)</f>
        <v>0</v>
      </c>
      <c r="P23" s="14">
        <f>IF(G23=0,0,O23/G23)</f>
        <v>0</v>
      </c>
      <c r="Q23" s="13">
        <f>SUM(Q7:Q21)</f>
        <v>0</v>
      </c>
    </row>
    <row r="24" spans="1:17" ht="14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4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4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4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4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4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4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4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4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4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4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4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4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4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4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</sheetData>
  <mergeCells count="3">
    <mergeCell ref="A1:Q2"/>
    <mergeCell ref="A3:Q4"/>
    <mergeCell ref="A23:F23"/>
  </mergeCells>
  <conditionalFormatting sqref="P7:P21">
    <cfRule type="expression" dxfId="3" priority="1">
      <formula>P7&lt;0</formula>
    </cfRule>
    <cfRule type="expression" dxfId="2" priority="2">
      <formula>AND(P7&gt;=0,P7&lt;0.15)</formula>
    </cfRule>
    <cfRule type="expression" dxfId="1" priority="3">
      <formula>P7&gt;=0.15</formula>
    </cfRule>
  </conditionalFormatting>
  <conditionalFormatting sqref="Q7:Q21">
    <cfRule type="expression" dxfId="0" priority="4">
      <formula>Q7&lt;0</formula>
    </cfRule>
  </conditionalFormatting>
  <dataValidations count="1">
    <dataValidation type="list" sqref="B7:B21" xr:uid="{00000000-0002-0000-0200-000000000000}">
      <formula1>"Sucursal,Unidad de negocio,Canal,Producto/Línea,Otro"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0"/>
  <sheetViews>
    <sheetView workbookViewId="0">
      <selection activeCell="A37" sqref="A37:XFD1048576"/>
    </sheetView>
  </sheetViews>
  <sheetFormatPr defaultColWidth="0" defaultRowHeight="13.8" zeroHeight="1"/>
  <cols>
    <col min="1" max="1" width="18" customWidth="1"/>
    <col min="2" max="2" width="15" customWidth="1"/>
    <col min="3" max="3" width="20" customWidth="1"/>
    <col min="4" max="4" width="18" customWidth="1"/>
    <col min="5" max="5" width="16" customWidth="1"/>
    <col min="6" max="6" width="18" customWidth="1"/>
    <col min="7" max="8" width="19" customWidth="1"/>
    <col min="9" max="10" width="18" customWidth="1"/>
    <col min="18" max="16384" width="8.796875" hidden="1"/>
  </cols>
  <sheetData>
    <row r="1" spans="1:17" ht="14.4">
      <c r="A1" s="21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  <c r="O1" s="1"/>
      <c r="P1" s="1"/>
      <c r="Q1" s="1"/>
    </row>
    <row r="2" spans="1:17" ht="27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1"/>
      <c r="L2" s="1"/>
      <c r="M2" s="1"/>
      <c r="N2" s="1"/>
      <c r="O2" s="1"/>
      <c r="P2" s="1"/>
      <c r="Q2" s="1"/>
    </row>
    <row r="3" spans="1:17" ht="14.4">
      <c r="A3" s="24" t="s">
        <v>56</v>
      </c>
      <c r="B3" s="24"/>
      <c r="C3" s="24"/>
      <c r="D3" s="24"/>
      <c r="E3" s="24"/>
      <c r="F3" s="24"/>
      <c r="G3" s="24"/>
      <c r="H3" s="24"/>
      <c r="I3" s="24"/>
      <c r="J3" s="24"/>
      <c r="K3" s="1"/>
      <c r="L3" s="1"/>
      <c r="M3" s="1"/>
      <c r="N3" s="1"/>
      <c r="O3" s="1"/>
      <c r="P3" s="1"/>
      <c r="Q3" s="1"/>
    </row>
    <row r="4" spans="1:17" ht="14.4">
      <c r="A4" s="24"/>
      <c r="B4" s="24"/>
      <c r="C4" s="24"/>
      <c r="D4" s="24"/>
      <c r="E4" s="24"/>
      <c r="F4" s="24"/>
      <c r="G4" s="24"/>
      <c r="H4" s="24"/>
      <c r="I4" s="24"/>
      <c r="J4" s="24"/>
      <c r="K4" s="1"/>
      <c r="L4" s="1"/>
      <c r="M4" s="1"/>
      <c r="N4" s="1"/>
      <c r="O4" s="1"/>
      <c r="P4" s="1"/>
      <c r="Q4" s="1"/>
    </row>
    <row r="5" spans="1:17" s="32" customFormat="1" ht="14.4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</row>
    <row r="6" spans="1:17" ht="28.8">
      <c r="A6" s="5" t="s">
        <v>57</v>
      </c>
      <c r="B6" s="5" t="s">
        <v>58</v>
      </c>
      <c r="C6" s="5" t="s">
        <v>59</v>
      </c>
      <c r="D6" s="5" t="s">
        <v>60</v>
      </c>
      <c r="E6" s="5" t="s">
        <v>61</v>
      </c>
      <c r="F6" s="5" t="s">
        <v>62</v>
      </c>
      <c r="G6" s="5" t="s">
        <v>45</v>
      </c>
      <c r="H6" s="5" t="s">
        <v>63</v>
      </c>
      <c r="I6" s="5" t="s">
        <v>50</v>
      </c>
      <c r="J6" s="5" t="s">
        <v>64</v>
      </c>
      <c r="K6" s="1"/>
      <c r="L6" s="1"/>
      <c r="M6" s="1"/>
      <c r="N6" s="1"/>
      <c r="O6" s="1"/>
      <c r="P6" s="1"/>
      <c r="Q6" s="1"/>
    </row>
    <row r="7" spans="1:17" ht="14.4">
      <c r="A7" s="27" t="s">
        <v>65</v>
      </c>
      <c r="B7" s="39">
        <v>-0.05</v>
      </c>
      <c r="C7" s="39">
        <v>0.05</v>
      </c>
      <c r="D7" s="39">
        <v>0.05</v>
      </c>
      <c r="E7" s="39">
        <v>-0.15</v>
      </c>
      <c r="F7" s="33">
        <f>Empresa!$B$10*(1+B7)*(1+E7)</f>
        <v>0</v>
      </c>
      <c r="G7" s="34">
        <f>IF(Empresa!$B$11=0,0,1-((1-Empresa!$B$11)*(1+C7)/(1+B7)))</f>
        <v>0</v>
      </c>
      <c r="H7" s="33">
        <f>Empresa!$B$9*(1+D7)</f>
        <v>0</v>
      </c>
      <c r="I7" s="33">
        <f>IF(G7&lt;=0,0,H7/G7)</f>
        <v>0</v>
      </c>
      <c r="J7" s="33">
        <f>F7*G7-H7</f>
        <v>0</v>
      </c>
      <c r="K7" s="1"/>
      <c r="L7" s="1"/>
      <c r="M7" s="1"/>
      <c r="N7" s="1"/>
      <c r="O7" s="1"/>
      <c r="P7" s="1"/>
      <c r="Q7" s="1"/>
    </row>
    <row r="8" spans="1:17" ht="14.4">
      <c r="A8" s="27" t="s">
        <v>66</v>
      </c>
      <c r="B8" s="39">
        <v>0</v>
      </c>
      <c r="C8" s="39">
        <v>0</v>
      </c>
      <c r="D8" s="39">
        <v>0</v>
      </c>
      <c r="E8" s="39">
        <v>0</v>
      </c>
      <c r="F8" s="33">
        <f>Empresa!$B$10*(1+B8)*(1+E8)</f>
        <v>0</v>
      </c>
      <c r="G8" s="34">
        <f>IF(Empresa!$B$11=0,0,1-((1-Empresa!$B$11)*(1+C8)/(1+B8)))</f>
        <v>0</v>
      </c>
      <c r="H8" s="33">
        <f>Empresa!$B$9*(1+D8)</f>
        <v>0</v>
      </c>
      <c r="I8" s="33">
        <f>IF(G8&lt;=0,0,H8/G8)</f>
        <v>0</v>
      </c>
      <c r="J8" s="33">
        <f>F8*G8-H8</f>
        <v>0</v>
      </c>
      <c r="K8" s="1"/>
      <c r="L8" s="1"/>
      <c r="M8" s="1"/>
      <c r="N8" s="1"/>
      <c r="O8" s="1"/>
      <c r="P8" s="1"/>
      <c r="Q8" s="1"/>
    </row>
    <row r="9" spans="1:17" ht="14.4">
      <c r="A9" s="27" t="s">
        <v>67</v>
      </c>
      <c r="B9" s="39">
        <v>0.05</v>
      </c>
      <c r="C9" s="39">
        <v>-0.05</v>
      </c>
      <c r="D9" s="39">
        <v>0</v>
      </c>
      <c r="E9" s="39">
        <v>0.2</v>
      </c>
      <c r="F9" s="33">
        <f>Empresa!$B$10*(1+B9)*(1+E9)</f>
        <v>0</v>
      </c>
      <c r="G9" s="34">
        <f>IF(Empresa!$B$11=0,0,1-((1-Empresa!$B$11)*(1+C9)/(1+B9)))</f>
        <v>0</v>
      </c>
      <c r="H9" s="33">
        <f>Empresa!$B$9*(1+D9)</f>
        <v>0</v>
      </c>
      <c r="I9" s="33">
        <f>IF(G9&lt;=0,0,H9/G9)</f>
        <v>0</v>
      </c>
      <c r="J9" s="33">
        <f>F9*G9-H9</f>
        <v>0</v>
      </c>
      <c r="K9" s="1"/>
      <c r="L9" s="1"/>
      <c r="M9" s="1"/>
      <c r="N9" s="1"/>
      <c r="O9" s="1"/>
      <c r="P9" s="1"/>
      <c r="Q9" s="1"/>
    </row>
    <row r="10" spans="1:17" ht="14.4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1"/>
      <c r="L10" s="1"/>
      <c r="M10" s="1"/>
      <c r="N10" s="1"/>
      <c r="O10" s="1"/>
      <c r="P10" s="1"/>
      <c r="Q10" s="1"/>
    </row>
    <row r="11" spans="1:17" ht="14.4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1"/>
      <c r="L11" s="1"/>
      <c r="M11" s="1"/>
      <c r="N11" s="1"/>
      <c r="O11" s="1"/>
      <c r="P11" s="1"/>
      <c r="Q11" s="1"/>
    </row>
    <row r="12" spans="1:17" ht="14.4">
      <c r="A12" s="20" t="s">
        <v>68</v>
      </c>
      <c r="B12" s="20"/>
      <c r="C12" s="20"/>
      <c r="D12" s="20"/>
      <c r="E12" s="20"/>
      <c r="F12" s="20"/>
      <c r="G12" s="20"/>
      <c r="H12" s="20"/>
      <c r="I12" s="20"/>
      <c r="J12" s="20"/>
      <c r="K12" s="1"/>
      <c r="L12" s="1"/>
      <c r="M12" s="1"/>
      <c r="N12" s="1"/>
      <c r="O12" s="1"/>
      <c r="P12" s="1"/>
      <c r="Q12" s="1"/>
    </row>
    <row r="13" spans="1:17" ht="14.4">
      <c r="A13" s="23" t="s">
        <v>69</v>
      </c>
      <c r="B13" s="23"/>
      <c r="C13" s="23"/>
      <c r="D13" s="23"/>
      <c r="E13" s="23"/>
      <c r="F13" s="23"/>
      <c r="G13" s="23"/>
      <c r="H13" s="23"/>
      <c r="I13" s="23"/>
      <c r="J13" s="23"/>
      <c r="K13" s="1"/>
      <c r="L13" s="1"/>
      <c r="M13" s="1"/>
      <c r="N13" s="1"/>
      <c r="O13" s="1"/>
      <c r="P13" s="1"/>
      <c r="Q13" s="1"/>
    </row>
    <row r="14" spans="1:17" ht="14.4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1"/>
      <c r="L14" s="1"/>
      <c r="M14" s="1"/>
      <c r="N14" s="1"/>
      <c r="O14" s="1"/>
      <c r="P14" s="1"/>
      <c r="Q14" s="1"/>
    </row>
    <row r="15" spans="1:17" ht="14.4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1"/>
      <c r="L15" s="1"/>
      <c r="M15" s="1"/>
      <c r="N15" s="1"/>
      <c r="O15" s="1"/>
      <c r="P15" s="1"/>
      <c r="Q15" s="1"/>
    </row>
    <row r="16" spans="1:17" ht="14.4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1"/>
      <c r="L16" s="1"/>
      <c r="M16" s="1"/>
      <c r="N16" s="1"/>
      <c r="O16" s="1"/>
      <c r="P16" s="1"/>
      <c r="Q16" s="1"/>
    </row>
    <row r="17" spans="1:17" s="32" customFormat="1" ht="14.4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1:17" s="32" customFormat="1" ht="14.4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7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4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4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4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4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4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4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4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4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4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4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4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4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4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4" hidden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4.4" hidden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4.4" hidden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4.4" hidden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4.4" hidden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4.4" hidden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4.4" hidden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4.4" hidden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4.4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4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4" hidden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4.4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4.4" hidden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4.4" hidden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</sheetData>
  <mergeCells count="4">
    <mergeCell ref="A1:J2"/>
    <mergeCell ref="A3:J4"/>
    <mergeCell ref="A12:J12"/>
    <mergeCell ref="A13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Inicio</vt:lpstr>
      <vt:lpstr>Empresa</vt:lpstr>
      <vt:lpstr>Sucursales y Unidades</vt:lpstr>
      <vt:lpstr>Escenarios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Del Castillo</cp:lastModifiedBy>
  <dcterms:created xsi:type="dcterms:W3CDTF">2026-09-01T15:47:22Z</dcterms:created>
  <dcterms:modified xsi:type="dcterms:W3CDTF">2026-09-01T15:51:26Z</dcterms:modified>
</cp:coreProperties>
</file>